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ownloads\"/>
    </mc:Choice>
  </mc:AlternateContent>
  <xr:revisionPtr revIDLastSave="0" documentId="8_{F3FEF573-ACB6-4599-B2E0-AE26ECEA6BFA}" xr6:coauthVersionLast="47" xr6:coauthVersionMax="47" xr10:uidLastSave="{00000000-0000-0000-0000-000000000000}"/>
  <bookViews>
    <workbookView xWindow="-110" yWindow="-110" windowWidth="25820" windowHeight="15500" tabRatio="500" firstSheet="3" activeTab="3" xr2:uid="{00000000-000D-0000-FFFF-FFFF00000000}"/>
  </bookViews>
  <sheets>
    <sheet name="Page de garde" sheetId="1" r:id="rId1"/>
    <sheet name="Recap" sheetId="2" r:id="rId2"/>
    <sheet name="1. Chambres et linge" sheetId="3" r:id="rId3"/>
    <sheet name="2. Salons et reception" sheetId="4" r:id="rId4"/>
    <sheet name="3. Salle a manger" sheetId="5" r:id="rId5"/>
    <sheet name="4. Equipement cuisine" sheetId="6" r:id="rId6"/>
    <sheet name="5. SDB et serviettes" sheetId="7" r:id="rId7"/>
    <sheet name="6. Luminaires decoratifs" sheetId="8" r:id="rId8"/>
    <sheet name="7. Exterieur et piscine" sheetId="9" r:id="rId9"/>
    <sheet name="8. Electronique et AV" sheetId="10" r:id="rId10"/>
    <sheet name="9. Service et BOH" sheetId="11" r:id="rId11"/>
  </sheets>
  <definedNames>
    <definedName name="_xlnm.Print_Titles" localSheetId="2">'1. Chambres et linge'!$1:$2</definedName>
    <definedName name="_xlnm.Print_Titles" localSheetId="3">'2. Salons et reception'!$1:$2</definedName>
    <definedName name="_xlnm.Print_Titles" localSheetId="4">'3. Salle a manger'!$1:$2</definedName>
    <definedName name="_xlnm.Print_Titles" localSheetId="5">'4. Equipement cuisine'!$1:$2</definedName>
    <definedName name="_xlnm.Print_Titles" localSheetId="6">'5. SDB et serviettes'!$1:$2</definedName>
    <definedName name="_xlnm.Print_Titles" localSheetId="7">'6. Luminaires decoratifs'!$1:$2</definedName>
    <definedName name="_xlnm.Print_Titles" localSheetId="8">'7. Exterieur et piscine'!$1:$2</definedName>
    <definedName name="_xlnm.Print_Titles" localSheetId="9">'8. Electronique et AV'!$1:$2</definedName>
    <definedName name="_xlnm.Print_Titles" localSheetId="10">'9. Service et BOH'!$1:$2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6" i="11" l="1"/>
  <c r="F35" i="11"/>
  <c r="F34" i="11"/>
  <c r="F33" i="11"/>
  <c r="F32" i="11"/>
  <c r="F31" i="11"/>
  <c r="F30" i="11"/>
  <c r="F29" i="11"/>
  <c r="F37" i="11" s="1"/>
  <c r="F26" i="11"/>
  <c r="F25" i="11"/>
  <c r="F24" i="11"/>
  <c r="F23" i="11"/>
  <c r="F27" i="11" s="1"/>
  <c r="F20" i="11"/>
  <c r="F19" i="11"/>
  <c r="F18" i="11"/>
  <c r="F17" i="11"/>
  <c r="F16" i="11"/>
  <c r="F15" i="11"/>
  <c r="F21" i="11" s="1"/>
  <c r="F14" i="11"/>
  <c r="F11" i="11"/>
  <c r="F12" i="11" s="1"/>
  <c r="F10" i="11"/>
  <c r="F9" i="11"/>
  <c r="F8" i="11"/>
  <c r="F7" i="11"/>
  <c r="F6" i="11"/>
  <c r="F5" i="11"/>
  <c r="F4" i="11"/>
  <c r="F30" i="10"/>
  <c r="F29" i="10"/>
  <c r="F26" i="10"/>
  <c r="F27" i="10" s="1"/>
  <c r="F23" i="10"/>
  <c r="F22" i="10"/>
  <c r="F21" i="10"/>
  <c r="F20" i="10"/>
  <c r="F19" i="10"/>
  <c r="F18" i="10"/>
  <c r="F17" i="10"/>
  <c r="F24" i="10" s="1"/>
  <c r="F14" i="10"/>
  <c r="F13" i="10"/>
  <c r="F12" i="10"/>
  <c r="F15" i="10" s="1"/>
  <c r="F31" i="10" s="1"/>
  <c r="C10" i="2" s="1"/>
  <c r="F11" i="10"/>
  <c r="F10" i="10"/>
  <c r="F9" i="10"/>
  <c r="F8" i="10"/>
  <c r="F7" i="10"/>
  <c r="F6" i="10"/>
  <c r="F5" i="10"/>
  <c r="F4" i="10"/>
  <c r="F38" i="9"/>
  <c r="F37" i="9"/>
  <c r="F36" i="9"/>
  <c r="F35" i="9"/>
  <c r="F39" i="9" s="1"/>
  <c r="F32" i="9"/>
  <c r="F31" i="9"/>
  <c r="F30" i="9"/>
  <c r="F29" i="9"/>
  <c r="F28" i="9"/>
  <c r="F33" i="9" s="1"/>
  <c r="F25" i="9"/>
  <c r="F24" i="9"/>
  <c r="F23" i="9"/>
  <c r="F26" i="9" s="1"/>
  <c r="F22" i="9"/>
  <c r="F21" i="9"/>
  <c r="F20" i="9"/>
  <c r="F19" i="9"/>
  <c r="F18" i="9"/>
  <c r="F17" i="9"/>
  <c r="F14" i="9"/>
  <c r="F13" i="9"/>
  <c r="F15" i="9" s="1"/>
  <c r="F12" i="9"/>
  <c r="F9" i="9"/>
  <c r="F10" i="9" s="1"/>
  <c r="F8" i="9"/>
  <c r="F7" i="9"/>
  <c r="F6" i="9"/>
  <c r="F5" i="9"/>
  <c r="F4" i="9"/>
  <c r="F14" i="8"/>
  <c r="F15" i="8" s="1"/>
  <c r="F11" i="8"/>
  <c r="F10" i="8"/>
  <c r="F9" i="8"/>
  <c r="F12" i="8" s="1"/>
  <c r="F8" i="8"/>
  <c r="F7" i="8"/>
  <c r="F6" i="8"/>
  <c r="F5" i="8"/>
  <c r="F4" i="8"/>
  <c r="F49" i="7"/>
  <c r="F48" i="7"/>
  <c r="F50" i="7" s="1"/>
  <c r="F45" i="7"/>
  <c r="F44" i="7"/>
  <c r="F46" i="7" s="1"/>
  <c r="F43" i="7"/>
  <c r="F41" i="7"/>
  <c r="F40" i="7"/>
  <c r="F39" i="7"/>
  <c r="F38" i="7"/>
  <c r="F37" i="7"/>
  <c r="F34" i="7"/>
  <c r="F33" i="7"/>
  <c r="F32" i="7"/>
  <c r="F31" i="7"/>
  <c r="F30" i="7"/>
  <c r="F35" i="7" s="1"/>
  <c r="F27" i="7"/>
  <c r="F26" i="7"/>
  <c r="F25" i="7"/>
  <c r="F24" i="7"/>
  <c r="F23" i="7"/>
  <c r="F22" i="7"/>
  <c r="F21" i="7"/>
  <c r="F28" i="7" s="1"/>
  <c r="F19" i="7"/>
  <c r="F18" i="7"/>
  <c r="F15" i="7"/>
  <c r="F16" i="7" s="1"/>
  <c r="F14" i="7"/>
  <c r="F13" i="7"/>
  <c r="F12" i="7"/>
  <c r="F9" i="7"/>
  <c r="F8" i="7"/>
  <c r="F7" i="7"/>
  <c r="F6" i="7"/>
  <c r="F5" i="7"/>
  <c r="F4" i="7"/>
  <c r="F10" i="7" s="1"/>
  <c r="F51" i="7" s="1"/>
  <c r="C7" i="2" s="1"/>
  <c r="F45" i="6"/>
  <c r="F44" i="6"/>
  <c r="F43" i="6"/>
  <c r="F42" i="6"/>
  <c r="F41" i="6"/>
  <c r="F40" i="6"/>
  <c r="F39" i="6"/>
  <c r="F38" i="6"/>
  <c r="F35" i="6"/>
  <c r="F34" i="6"/>
  <c r="F33" i="6"/>
  <c r="F32" i="6"/>
  <c r="F36" i="6" s="1"/>
  <c r="F31" i="6"/>
  <c r="F30" i="6"/>
  <c r="F29" i="6"/>
  <c r="F28" i="6"/>
  <c r="F27" i="6"/>
  <c r="F26" i="6"/>
  <c r="F23" i="6"/>
  <c r="F22" i="6"/>
  <c r="F21" i="6"/>
  <c r="F20" i="6"/>
  <c r="F19" i="6"/>
  <c r="F18" i="6"/>
  <c r="F17" i="6"/>
  <c r="F16" i="6"/>
  <c r="F15" i="6"/>
  <c r="F14" i="6"/>
  <c r="F13" i="6"/>
  <c r="F12" i="6"/>
  <c r="F11" i="6"/>
  <c r="F10" i="6"/>
  <c r="F9" i="6"/>
  <c r="F8" i="6"/>
  <c r="F7" i="6"/>
  <c r="F6" i="6"/>
  <c r="F5" i="6"/>
  <c r="F4" i="6"/>
  <c r="F24" i="6" s="1"/>
  <c r="F53" i="5"/>
  <c r="F52" i="5"/>
  <c r="F51" i="5"/>
  <c r="F50" i="5"/>
  <c r="F49" i="5"/>
  <c r="F48" i="5"/>
  <c r="F54" i="5" s="1"/>
  <c r="F46" i="5"/>
  <c r="F45" i="5"/>
  <c r="F44" i="5"/>
  <c r="F43" i="5"/>
  <c r="F42" i="5"/>
  <c r="F41" i="5"/>
  <c r="F40" i="5"/>
  <c r="F39" i="5"/>
  <c r="F36" i="5"/>
  <c r="F35" i="5"/>
  <c r="F34" i="5"/>
  <c r="F33" i="5"/>
  <c r="F32" i="5"/>
  <c r="F31" i="5"/>
  <c r="F30" i="5"/>
  <c r="F29" i="5"/>
  <c r="F28" i="5"/>
  <c r="F27" i="5"/>
  <c r="F26" i="5"/>
  <c r="F25" i="5"/>
  <c r="F24" i="5"/>
  <c r="F23" i="5"/>
  <c r="F22" i="5"/>
  <c r="F21" i="5"/>
  <c r="F37" i="5" s="1"/>
  <c r="F20" i="5"/>
  <c r="F19" i="5"/>
  <c r="F17" i="5"/>
  <c r="F16" i="5"/>
  <c r="F15" i="5"/>
  <c r="F12" i="5"/>
  <c r="F11" i="5"/>
  <c r="F10" i="5"/>
  <c r="F9" i="5"/>
  <c r="F8" i="5"/>
  <c r="F7" i="5"/>
  <c r="F6" i="5"/>
  <c r="F5" i="5"/>
  <c r="F4" i="5"/>
  <c r="F13" i="5" s="1"/>
  <c r="F55" i="5" s="1"/>
  <c r="C5" i="2" s="1"/>
  <c r="F77" i="4"/>
  <c r="F76" i="4"/>
  <c r="F75" i="4"/>
  <c r="F74" i="4"/>
  <c r="F73" i="4"/>
  <c r="F72" i="4"/>
  <c r="F71" i="4"/>
  <c r="F70" i="4"/>
  <c r="F69" i="4"/>
  <c r="F78" i="4" s="1"/>
  <c r="F66" i="4"/>
  <c r="F65" i="4"/>
  <c r="F64" i="4"/>
  <c r="F63" i="4"/>
  <c r="F62" i="4"/>
  <c r="F61" i="4"/>
  <c r="F60" i="4"/>
  <c r="F59" i="4"/>
  <c r="F58" i="4"/>
  <c r="F67" i="4" s="1"/>
  <c r="F57" i="4"/>
  <c r="F54" i="4"/>
  <c r="F53" i="4"/>
  <c r="F52" i="4"/>
  <c r="F51" i="4"/>
  <c r="F50" i="4"/>
  <c r="F55" i="4" s="1"/>
  <c r="F47" i="4"/>
  <c r="F46" i="4"/>
  <c r="F45" i="4"/>
  <c r="F44" i="4"/>
  <c r="F48" i="4" s="1"/>
  <c r="F43" i="4"/>
  <c r="F42" i="4"/>
  <c r="F41" i="4"/>
  <c r="F38" i="4"/>
  <c r="F37" i="4"/>
  <c r="F36" i="4"/>
  <c r="F35" i="4"/>
  <c r="F34" i="4"/>
  <c r="F33" i="4"/>
  <c r="F32" i="4"/>
  <c r="F31" i="4"/>
  <c r="F39" i="4" s="1"/>
  <c r="F28" i="4"/>
  <c r="F27" i="4"/>
  <c r="F26" i="4"/>
  <c r="F25" i="4"/>
  <c r="F24" i="4"/>
  <c r="F23" i="4"/>
  <c r="F22" i="4"/>
  <c r="F21" i="4"/>
  <c r="F20" i="4"/>
  <c r="F19" i="4"/>
  <c r="F18" i="4"/>
  <c r="F29" i="4" s="1"/>
  <c r="F15" i="4"/>
  <c r="F14" i="4"/>
  <c r="F13" i="4"/>
  <c r="F12" i="4"/>
  <c r="F11" i="4"/>
  <c r="F10" i="4"/>
  <c r="F9" i="4"/>
  <c r="F8" i="4"/>
  <c r="F7" i="4"/>
  <c r="F6" i="4"/>
  <c r="F5" i="4"/>
  <c r="F4" i="4"/>
  <c r="F16" i="4" s="1"/>
  <c r="F103" i="3"/>
  <c r="F102" i="3"/>
  <c r="F101" i="3"/>
  <c r="F100" i="3"/>
  <c r="F99" i="3"/>
  <c r="F98" i="3"/>
  <c r="F104" i="3" s="1"/>
  <c r="F95" i="3"/>
  <c r="F94" i="3"/>
  <c r="F93" i="3"/>
  <c r="F92" i="3"/>
  <c r="F91" i="3"/>
  <c r="F96" i="3" s="1"/>
  <c r="F90" i="3"/>
  <c r="F89" i="3"/>
  <c r="F86" i="3"/>
  <c r="F85" i="3"/>
  <c r="F84" i="3"/>
  <c r="F83" i="3"/>
  <c r="F82" i="3"/>
  <c r="F81" i="3"/>
  <c r="F80" i="3"/>
  <c r="F79" i="3"/>
  <c r="F77" i="3"/>
  <c r="F76" i="3"/>
  <c r="F75" i="3"/>
  <c r="F74" i="3"/>
  <c r="F73" i="3"/>
  <c r="F72" i="3"/>
  <c r="F71" i="3"/>
  <c r="F70" i="3"/>
  <c r="F69" i="3"/>
  <c r="F67" i="3"/>
  <c r="F66" i="3"/>
  <c r="F65" i="3"/>
  <c r="F64" i="3"/>
  <c r="F63" i="3"/>
  <c r="F62" i="3"/>
  <c r="F61" i="3"/>
  <c r="F60" i="3"/>
  <c r="F59" i="3"/>
  <c r="F58" i="3"/>
  <c r="F87" i="3" s="1"/>
  <c r="F54" i="3"/>
  <c r="F53" i="3"/>
  <c r="F52" i="3"/>
  <c r="F51" i="3"/>
  <c r="F55" i="3" s="1"/>
  <c r="F48" i="3"/>
  <c r="F47" i="3"/>
  <c r="F46" i="3"/>
  <c r="F45" i="3"/>
  <c r="F44" i="3"/>
  <c r="F43" i="3"/>
  <c r="F49" i="3" s="1"/>
  <c r="F40" i="3"/>
  <c r="F39" i="3"/>
  <c r="F38" i="3"/>
  <c r="F37" i="3"/>
  <c r="F36" i="3"/>
  <c r="F41" i="3" s="1"/>
  <c r="F35" i="3"/>
  <c r="F34" i="3"/>
  <c r="F31" i="3"/>
  <c r="F30" i="3"/>
  <c r="F29" i="3"/>
  <c r="F28" i="3"/>
  <c r="F27" i="3"/>
  <c r="F26" i="3"/>
  <c r="F25" i="3"/>
  <c r="F24" i="3"/>
  <c r="F23" i="3"/>
  <c r="F32" i="3" s="1"/>
  <c r="F20" i="3"/>
  <c r="F19" i="3"/>
  <c r="F18" i="3"/>
  <c r="F17" i="3"/>
  <c r="F16" i="3"/>
  <c r="F15" i="3"/>
  <c r="F14" i="3"/>
  <c r="F21" i="3" s="1"/>
  <c r="F12" i="3"/>
  <c r="F105" i="3" s="1"/>
  <c r="C3" i="2" s="1"/>
  <c r="F11" i="3"/>
  <c r="F10" i="3"/>
  <c r="F9" i="3"/>
  <c r="F8" i="3"/>
  <c r="F7" i="3"/>
  <c r="F6" i="3"/>
  <c r="F5" i="3"/>
  <c r="F4" i="3"/>
  <c r="C13" i="2" l="1"/>
  <c r="F38" i="11"/>
  <c r="C11" i="2" s="1"/>
  <c r="F16" i="8"/>
  <c r="C8" i="2" s="1"/>
  <c r="F46" i="6"/>
  <c r="C6" i="2" s="1"/>
  <c r="F79" i="4"/>
  <c r="C4" i="2" s="1"/>
  <c r="F40" i="9"/>
  <c r="C9" i="2" s="1"/>
</calcChain>
</file>

<file path=xl/sharedStrings.xml><?xml version="1.0" encoding="utf-8"?>
<sst xmlns="http://schemas.openxmlformats.org/spreadsheetml/2006/main" count="1237" uniqueCount="849">
  <si>
    <t>DEVIS QUANTITATIF ESTIMATIF</t>
  </si>
  <si>
    <t>MOBILIER, ÉQUIPEMENTS &amp; ACCESSOIRES (FF&amp;E + OS&amp;E)</t>
  </si>
  <si>
    <t>Projet</t>
  </si>
  <si>
    <t>Résidence Officielle de la BIDC à Lomé</t>
  </si>
  <si>
    <t>Type de projet</t>
  </si>
  <si>
    <t>Résidence officielle / habitation</t>
  </si>
  <si>
    <t>Lieu</t>
  </si>
  <si>
    <t>Lomé, Togo</t>
  </si>
  <si>
    <t>Maître d'ouvrage</t>
  </si>
  <si>
    <t>BIDC — Banque d'Investissement et de Développement de la CEDEAO</t>
  </si>
  <si>
    <t>Type de document</t>
  </si>
  <si>
    <t>Devis Quantitatif Estimatif — Mobilier &amp; Équipement</t>
  </si>
  <si>
    <t>Niveau de gamme</t>
  </si>
  <si>
    <t>Haut de gamme / Équivalent hôtelier 5 étoiles</t>
  </si>
  <si>
    <t>Devise</t>
  </si>
  <si>
    <t>FCFA (XOF)</t>
  </si>
  <si>
    <t>Prix</t>
  </si>
  <si>
    <t>Hors taxes (HT)</t>
  </si>
  <si>
    <t>Date d'émission</t>
  </si>
  <si>
    <t>Mai 2026</t>
  </si>
  <si>
    <t>Objet</t>
  </si>
  <si>
    <t>Ce DQE couvre tout ce qui est nécessaire pour rendre la résidence habitable et opérationnelle :</t>
  </si>
  <si>
    <t>• Mobilier de chambres (10 chambres au total)</t>
  </si>
  <si>
    <t>• Mobilier de salons et de réception</t>
  </si>
  <si>
    <t>• Mobilier de salle à manger (officiel &amp; familial)</t>
  </si>
  <si>
    <t>• Mobilier de bureau</t>
  </si>
  <si>
    <t>• Batterie de cuisine, vaisselle, verrerie, couverts</t>
  </si>
  <si>
    <t>• Luminaires décoratifs (lampes de table, appliques de façade)</t>
  </si>
  <si>
    <t>• Linge de maison — 3 jeux par lit / par salle de bain</t>
  </si>
  <si>
    <t>• Accessoires de salle de bain &amp; serviettes</t>
  </si>
  <si>
    <t>• Habillage des fenêtres (rideaux, voilages, stores)</t>
  </si>
  <si>
    <t>• Tapis, objets décoratifs, allocation pour œuvres d'art</t>
  </si>
  <si>
    <t>• Mobilier d'extérieur et de piscine</t>
  </si>
  <si>
    <t>• Vaisselle extérieure &amp; équipement barbecue</t>
  </si>
  <si>
    <t>• Électronique &amp; audiovisuel (téléviseurs, audio, serrures connectées, coffre-fort)</t>
  </si>
  <si>
    <t>• Équipement de buanderie &amp; nettoyage</t>
  </si>
  <si>
    <t>• Approvisionnement service &amp; arrière-cuisine</t>
  </si>
  <si>
    <t>Chambres recensées</t>
  </si>
  <si>
    <t>10 au total : 1 Suite Master (RDC), 1 Chambre d'amis (RDC), 1 Suite Parentale (R+1), Ch. 02/03/04 (R+1), 3 Chambres personnel (Dépendance), 1 Chambre Loge Vigile</t>
  </si>
  <si>
    <t>Salles de bain recensées</t>
  </si>
  <si>
    <t>~13 au total dans toutes les zones</t>
  </si>
  <si>
    <t>Note aux soumissionnaires</t>
  </si>
  <si>
    <t>Les soumissionnaires renseignent la colonne « P.U. HT ». La colonne « Montant HT » se calcule automatiquement. Les quantités sont indicatives et basées sur les plans architecturaux. Les soumissionnaires peuvent proposer des marques/modèles équivalents ou supérieurs ; des échantillons pourront être exigés avant confirmation de commande. La livraison sur site, le déballage, le montage, la mise en place et l'enlèvement des emballages sont réputés inclus sauf mention contraire.</t>
  </si>
  <si>
    <t>RÉCAPITULATIF GÉNÉRAL — DQE FF&amp;E</t>
  </si>
  <si>
    <t>N°</t>
  </si>
  <si>
    <t>Section</t>
  </si>
  <si>
    <t>Total (HT)</t>
  </si>
  <si>
    <t>Mobilier de chambres &amp; linge de lit</t>
  </si>
  <si>
    <t>Mobilier salons &amp; réception</t>
  </si>
  <si>
    <t>Mobilier salle à manger &amp; vaisselle</t>
  </si>
  <si>
    <t>Batterie de cuisine &amp; accessoires</t>
  </si>
  <si>
    <t>Accessoires SDB, serviettes &amp; produits de toilette</t>
  </si>
  <si>
    <t>Luminaires décoratifs</t>
  </si>
  <si>
    <t>Mobilier extérieur, piscine &amp; jardin</t>
  </si>
  <si>
    <t>Électronique, AV &amp; technologie</t>
  </si>
  <si>
    <t>Service &amp; arrière-cuisine</t>
  </si>
  <si>
    <t>TOTAL FF&amp;E (HT)</t>
  </si>
  <si>
    <t>SECTION 1 — MOBILIER DE CHAMBRES &amp; LINGE DE LIT</t>
  </si>
  <si>
    <t>Désignation</t>
  </si>
  <si>
    <t>Unité</t>
  </si>
  <si>
    <t>Qté</t>
  </si>
  <si>
    <t>P.U. HT</t>
  </si>
  <si>
    <t>Montant HT</t>
  </si>
  <si>
    <t>1.1  —  SUITE MASTER (RDC — Chambre 01)</t>
  </si>
  <si>
    <t>1.1.1</t>
  </si>
  <si>
    <t>Cadre de lit King-size (tête de lit capitonnée haut de gamme, bois noble) 200×200 cm</t>
  </si>
  <si>
    <t>U</t>
  </si>
  <si>
    <t>1.1.2</t>
  </si>
  <si>
    <t>Matelas ressorts ensachés haut de gamme (king, ferme moyen, qualité hôtelière)</t>
  </si>
  <si>
    <t>1.1.3</t>
  </si>
  <si>
    <t>Surmatelas (mousse mémoire, king)</t>
  </si>
  <si>
    <t>1.1.4</t>
  </si>
  <si>
    <t>Tables de chevet (paire assortie, 2 tiroirs, bois noble)</t>
  </si>
  <si>
    <t>1.1.5</t>
  </si>
  <si>
    <t>Commode (6 tiroirs, haut de gamme)</t>
  </si>
  <si>
    <t>1.1.6</t>
  </si>
  <si>
    <t>Banquette de bout de lit (capitonnée)</t>
  </si>
  <si>
    <t>1.1.7</t>
  </si>
  <si>
    <t>Fauteuil + repose-pied (coin lecture)</t>
  </si>
  <si>
    <t>1.1.8</t>
  </si>
  <si>
    <t>Table d'appoint</t>
  </si>
  <si>
    <t>Sous-total 1.1 — Suite Master</t>
  </si>
  <si>
    <t>1.2  —  CHAMBRE D'AMIS (RDC)</t>
  </si>
  <si>
    <t>1.2.1</t>
  </si>
  <si>
    <t>Cadre de lit Queen-size (capitonné haut de gamme) 160×200 cm</t>
  </si>
  <si>
    <t>1.2.2</t>
  </si>
  <si>
    <t>Matelas ressorts ensachés haut de gamme (queen, qualité hôtelière)</t>
  </si>
  <si>
    <t>1.2.3</t>
  </si>
  <si>
    <t>Surmatelas</t>
  </si>
  <si>
    <t>1.2.4</t>
  </si>
  <si>
    <t>Tables de chevet (paire)</t>
  </si>
  <si>
    <t>1.2.5</t>
  </si>
  <si>
    <t>Commode</t>
  </si>
  <si>
    <t>1.2.6</t>
  </si>
  <si>
    <t>Fauteuil</t>
  </si>
  <si>
    <t>1.2.7</t>
  </si>
  <si>
    <t>Banquette de bout de lit</t>
  </si>
  <si>
    <t>Sous-total 1.2 — Chambre D'Amis</t>
  </si>
  <si>
    <t>1.3  —  SUITE PARENTALE (R+1)</t>
  </si>
  <si>
    <t>1.3.1</t>
  </si>
  <si>
    <t>Cadre de lit King-size (designer haut de gamme, tête capitonnée) 200×200 cm</t>
  </si>
  <si>
    <t>1.3.2</t>
  </si>
  <si>
    <t>Matelas ressorts ensachés (king, qualité hôtelière supérieure)</t>
  </si>
  <si>
    <t>1.3.3</t>
  </si>
  <si>
    <t>Surmatelas (mousse mémoire premium)</t>
  </si>
  <si>
    <t>1.3.4</t>
  </si>
  <si>
    <t>Tables de chevet (paire designer haut de gamme)</t>
  </si>
  <si>
    <t>1.3.5</t>
  </si>
  <si>
    <t>Commode assortie haut de gamme</t>
  </si>
  <si>
    <t>1.3.6</t>
  </si>
  <si>
    <t>Coiffeuse avec miroir</t>
  </si>
  <si>
    <t>1.3.7</t>
  </si>
  <si>
    <t>Tabouret de coiffeuse</t>
  </si>
  <si>
    <t>1.3.8</t>
  </si>
  <si>
    <t>Paire de fauteuils + table d'appoint</t>
  </si>
  <si>
    <t>ens</t>
  </si>
  <si>
    <t>1.3.9</t>
  </si>
  <si>
    <t>Banquette de bout de lit (capitonnée, haut de gamme)</t>
  </si>
  <si>
    <t>Sous-total 1.3 — Suite Parentale</t>
  </si>
  <si>
    <t>1.4  —  CHAMBRES R+1 — Chambre 02, 03, 04</t>
  </si>
  <si>
    <t>1.4.1</t>
  </si>
  <si>
    <t>Cadre de lit Queen-size (qualité contractuelle capitonné) — Ch 02, 03, 04</t>
  </si>
  <si>
    <t>1.4.2</t>
  </si>
  <si>
    <t>Matelas ressorts ensachés (queen) — Ch 02, 03, 04</t>
  </si>
  <si>
    <t>1.4.3</t>
  </si>
  <si>
    <t>1.4.4</t>
  </si>
  <si>
    <t>Tables de chevet (paire) — par chambre</t>
  </si>
  <si>
    <t>1.4.5</t>
  </si>
  <si>
    <t>Commode — par chambre</t>
  </si>
  <si>
    <t>1.4.6</t>
  </si>
  <si>
    <t>Bureau + chaise (coin étude) — par chambre</t>
  </si>
  <si>
    <t>1.4.7</t>
  </si>
  <si>
    <t>Fauteuil — par chambre</t>
  </si>
  <si>
    <t>Sous-total 1.4 — CHAMBRES R+1 — Chambre 02, 03, 04</t>
  </si>
  <si>
    <t>1.5  —  CHAMBRES PERSONNEL DÉPENDANCE (3 chambres)</t>
  </si>
  <si>
    <t>1.5.1</t>
  </si>
  <si>
    <t>Cadre de lit simple — Chambre 03 dépendance (2 lits) — 90×200 cm</t>
  </si>
  <si>
    <t>1.5.2</t>
  </si>
  <si>
    <t>Matelas simple (bonne qualité)</t>
  </si>
  <si>
    <t>1.5.3</t>
  </si>
  <si>
    <t>Table de chevet</t>
  </si>
  <si>
    <t>1.5.4</t>
  </si>
  <si>
    <t>Petite commode</t>
  </si>
  <si>
    <t>1.5.5</t>
  </si>
  <si>
    <t>Bureau + chaise</t>
  </si>
  <si>
    <t>1.5.6</t>
  </si>
  <si>
    <t>Cadre de lit Queen-size + matelas (Ch.01 &amp; Ch.02 dépendance) — qualité contractuelle 160×200 cm — incl. matelas</t>
  </si>
  <si>
    <t>Sous-total 1.5 — Chambres Personnel Dépendance</t>
  </si>
  <si>
    <t>1.6  —  CHAMBRE LOGE VIGILE</t>
  </si>
  <si>
    <t>1.6.1</t>
  </si>
  <si>
    <t>Cadre de lit simple</t>
  </si>
  <si>
    <t>1.6.2</t>
  </si>
  <si>
    <t>Matelas simple</t>
  </si>
  <si>
    <t>1.6.3</t>
  </si>
  <si>
    <t>Casier / petite armoire</t>
  </si>
  <si>
    <t>1.6.4</t>
  </si>
  <si>
    <t>Petit bureau + chaise</t>
  </si>
  <si>
    <t>Sous-total 1.6 — Chambre Loge Vigile</t>
  </si>
  <si>
    <t>1.7  —  LINGE DE LIT — 3 JEUX PAR LIT (en service / au lavage / en réserve)</t>
  </si>
  <si>
    <t>1.7.a — Suite Master &amp; Suite Parentale (lits King — linge de luxe, satin de coton 600 fils+)</t>
  </si>
  <si>
    <t>1.7.1</t>
  </si>
  <si>
    <t>Drap-housse King (coton égyptien 600 fils) — Master + Suite Parentale × 3 jeux</t>
  </si>
  <si>
    <t>1.7.2</t>
  </si>
  <si>
    <t>Drap plat King (coton égyptien 600 fils) × 3 jeux chacun</t>
  </si>
  <si>
    <t>1.7.3</t>
  </si>
  <si>
    <t>Housse de couette King (coton égyptien 600 fils) × 3 chacun</t>
  </si>
  <si>
    <t>1.7.4</t>
  </si>
  <si>
    <t>Taies d'oreiller King (coton égyptien) × 3 jeux de 4 oreillers chacun</t>
  </si>
  <si>
    <t>1.7.5</t>
  </si>
  <si>
    <t>Protège-matelas King (imperméable, respirant)</t>
  </si>
  <si>
    <t>1.7.6</t>
  </si>
  <si>
    <t>Couette King en duvet (mi-saison, haut de gamme)</t>
  </si>
  <si>
    <t>1.7.7</t>
  </si>
  <si>
    <t>Couette King en duvet (légère, été)</t>
  </si>
  <si>
    <t>1.7.8</t>
  </si>
  <si>
    <t>Oreillers King en duvet (souple + medium)</t>
  </si>
  <si>
    <t>1.7.9</t>
  </si>
  <si>
    <t>Coussins décoratifs (jeu par lit)</t>
  </si>
  <si>
    <t>1.7.10</t>
  </si>
  <si>
    <t>Plaid / jeté de lit matelassé (haut de gamme)</t>
  </si>
  <si>
    <t>1.7.b — Chambre d'amis &amp; Chambres R+1 (lits Queen — qualité hôtelière haut de gamme)</t>
  </si>
  <si>
    <t>1.7.11</t>
  </si>
  <si>
    <t>Drap-housse Queen (coton 400 fils) — 4 lits × 3 jeux</t>
  </si>
  <si>
    <t>1.7.12</t>
  </si>
  <si>
    <t>Drap plat Queen × 3 jeux chacun</t>
  </si>
  <si>
    <t>1.7.13</t>
  </si>
  <si>
    <t>Housse de couette Queen × 3 jeux chacun</t>
  </si>
  <si>
    <t>1.7.14</t>
  </si>
  <si>
    <t>Taies d'oreiller Queen (3 jeux × 2 oreillers × 4 lits)</t>
  </si>
  <si>
    <t>1.7.15</t>
  </si>
  <si>
    <t>Protège-matelas Queen</t>
  </si>
  <si>
    <t>1.7.16</t>
  </si>
  <si>
    <t>Couette Queen (mi-saison)</t>
  </si>
  <si>
    <t>1.7.17</t>
  </si>
  <si>
    <t>Oreillers Queen (haut de gamme, lot de 2 par lit)</t>
  </si>
  <si>
    <t>1.7.18</t>
  </si>
  <si>
    <t>Coussins décoratifs par lit</t>
  </si>
  <si>
    <t>1.7.19</t>
  </si>
  <si>
    <t>Jeté de lit / plaid</t>
  </si>
  <si>
    <t>1.7.c — Chambres Personnel Dépendance (3 lits simples Ch.03 dép. ×2 + Loge vigile ×1) — qualité contractuelle durable. Linge Queen Ch.01 &amp; 02 dép. à intégrer en §1.7.b</t>
  </si>
  <si>
    <t>1.7.20</t>
  </si>
  <si>
    <t>Drap-housse simple (coton 250 fils) — 3 lits × 3 jeux</t>
  </si>
  <si>
    <t>1.7.21</t>
  </si>
  <si>
    <t>Drap plat simple × 3 jeux chacun</t>
  </si>
  <si>
    <t>1.7.22</t>
  </si>
  <si>
    <t>Housse de couette simple × 3 chacun</t>
  </si>
  <si>
    <t>1.7.23</t>
  </si>
  <si>
    <t>Taies d'oreiller simples (3 jeux × 1 oreiller × 3 lits)</t>
  </si>
  <si>
    <t>1.7.24</t>
  </si>
  <si>
    <t>Protège-matelas simple</t>
  </si>
  <si>
    <t>1.7.25</t>
  </si>
  <si>
    <t>Couette simple</t>
  </si>
  <si>
    <t>1.7.26</t>
  </si>
  <si>
    <t>Oreiller simple</t>
  </si>
  <si>
    <t>1.7.27</t>
  </si>
  <si>
    <t>Couvre-lit simple</t>
  </si>
  <si>
    <t>Sous-total 1.7 — Linge De Lit — 3 Jeux Par Lit</t>
  </si>
  <si>
    <t>1.8  —  HABILLAGE DES FENÊTRES (Chambres)</t>
  </si>
  <si>
    <t>1.8.1</t>
  </si>
  <si>
    <t>Rideaux occultants (velours haut de gamme ou lin lourd) — Suite Master RDC (incl. tringles)</t>
  </si>
  <si>
    <t>1.8.2</t>
  </si>
  <si>
    <t>Voilages (voile haut de gamme) — Suite Master</t>
  </si>
  <si>
    <t>1.8.3</t>
  </si>
  <si>
    <t>Rideaux occultants + voilages — Chambre d'amis RDC</t>
  </si>
  <si>
    <t>1.8.4</t>
  </si>
  <si>
    <t>Rideaux occultants + voilages — Suite Parentale R+1 (grandes baies)</t>
  </si>
  <si>
    <t>1.8.5</t>
  </si>
  <si>
    <t>Rideaux occultants + voilages (qualité contractuelle) — Chambres 02, 03, 04 R+1</t>
  </si>
  <si>
    <t>1.8.6</t>
  </si>
  <si>
    <t>Stores standard (vénitiens ou enrouleurs) — Chambres Dépendance</t>
  </si>
  <si>
    <t>1.8.7</t>
  </si>
  <si>
    <t>Store enrouleur — Loge Vigile</t>
  </si>
  <si>
    <t>Sous-total 1.8 — Habillage Des Fenêtres</t>
  </si>
  <si>
    <t>1.9  —  TAPIS &amp; DÉCO CHAMBRES</t>
  </si>
  <si>
    <t>1.9.1</t>
  </si>
  <si>
    <t>Tapis noué main haut de gamme (grand) — Suite Master</t>
  </si>
  <si>
    <t>1.9.2</t>
  </si>
  <si>
    <t>Tapis noué main haut de gamme (grand) — Suite Parentale</t>
  </si>
  <si>
    <t>1.9.3</t>
  </si>
  <si>
    <t>Tapis de qualité (moyen) — Chambre d'amis</t>
  </si>
  <si>
    <t>1.9.4</t>
  </si>
  <si>
    <t>Tapis de qualité (moyen) — Chambres 02, 03, 04</t>
  </si>
  <si>
    <t>1.9.5</t>
  </si>
  <si>
    <t>Allocation œuvres d'art chambres (cadres / tableaux)</t>
  </si>
  <si>
    <t>fft</t>
  </si>
  <si>
    <t>1.9.6</t>
  </si>
  <si>
    <t>Allocation objets décoratifs chambres (vases, bougies, miroirs)</t>
  </si>
  <si>
    <t>Sous-total 1.9 — Tapis &amp; Déco Chambres</t>
  </si>
  <si>
    <t>TOTAL SECTION 1 — MOBILIER CHAMBRES &amp; LINGE (HT)</t>
  </si>
  <si>
    <t>SECTION 2 — MOBILIER SALONS &amp; RÉCEPTION</t>
  </si>
  <si>
    <t>2.1  —  SÉJOUR OFFICIEL (64,86 m²)</t>
  </si>
  <si>
    <t>2.1.1</t>
  </si>
  <si>
    <t>Canapé designer haut de gamme — 4 places (cuir véritable ou tissu haut de gamme)</t>
  </si>
  <si>
    <t>2.1.2</t>
  </si>
  <si>
    <t>Fauteuil haut de gamme — assorti</t>
  </si>
  <si>
    <t>2.1.3</t>
  </si>
  <si>
    <t>Table basse — grande taille, designer haut de gamme (marbre/bois)</t>
  </si>
  <si>
    <t>2.1.4</t>
  </si>
  <si>
    <t>Tables d'appoint (paire assortie)</t>
  </si>
  <si>
    <t>2.1.5</t>
  </si>
  <si>
    <t>Console (entrée/mur)</t>
  </si>
  <si>
    <t>2.1.6</t>
  </si>
  <si>
    <t>Vitrine d'exposition</t>
  </si>
  <si>
    <t>2.1.7</t>
  </si>
  <si>
    <t>Tapis surdimensionné haut de gamme (soie/laine, noué main, ~500×400 cm)</t>
  </si>
  <si>
    <t>2.1.8</t>
  </si>
  <si>
    <t>Lot de coussins décoratifs (tissus haut de gamme)</t>
  </si>
  <si>
    <t>2.1.9</t>
  </si>
  <si>
    <t>Plaids (mélange cachemire/laine haut de gamme)</t>
  </si>
  <si>
    <t>2.1.10</t>
  </si>
  <si>
    <t>Rideaux + voilages haut de gamme — fenêtres principales du salon (4 panneaux)</t>
  </si>
  <si>
    <t>2.1.11</t>
  </si>
  <si>
    <t>Allocation œuvres d'art — tableaux/photographies encadrés (haut de gamme)</t>
  </si>
  <si>
    <t>2.1.12</t>
  </si>
  <si>
    <t>Objets décoratifs (vases, sculptures, livres)</t>
  </si>
  <si>
    <t>Sous-total 2.1 — Séjour Officiel</t>
  </si>
  <si>
    <t>2.2  —  SÉJOUR FAMILIAL (113,40 m²)</t>
  </si>
  <si>
    <t>2.2.1</t>
  </si>
  <si>
    <t>Canapé d'angle (grand format L, tissu haut de gamme)</t>
  </si>
  <si>
    <t>2.2.2</t>
  </si>
  <si>
    <t>Canapé 3 places supplémentaire</t>
  </si>
  <si>
    <t>2.2.3</t>
  </si>
  <si>
    <t>Fauteuils d'appoint</t>
  </si>
  <si>
    <t>2.2.4</t>
  </si>
  <si>
    <t>Table basse (grande taille, haut de gamme)</t>
  </si>
  <si>
    <t>2.2.5</t>
  </si>
  <si>
    <t>Tables d'appoint</t>
  </si>
  <si>
    <t>2.2.6</t>
  </si>
  <si>
    <t>Bar / meuble à boissons</t>
  </si>
  <si>
    <t>2.2.7</t>
  </si>
  <si>
    <t>Tabourets de bar (assortis, cuir/bois haut de gamme)</t>
  </si>
  <si>
    <t>2.2.8</t>
  </si>
  <si>
    <t>Tapis surdimensionné haut de gamme (grand séjour familial)</t>
  </si>
  <si>
    <t>2.2.9</t>
  </si>
  <si>
    <t>Rideaux + voilages haut de gamme — grandes baies / mur rideau</t>
  </si>
  <si>
    <t>2.2.10</t>
  </si>
  <si>
    <t>Coussins décoratifs, plaids, accessoires</t>
  </si>
  <si>
    <t>2.2.11</t>
  </si>
  <si>
    <t>Allocation œuvres d'art</t>
  </si>
  <si>
    <t>Sous-total 2.2 — Séjour Familial</t>
  </si>
  <si>
    <t>2.3  —  SALON R+1 (50,79 m²)</t>
  </si>
  <si>
    <t>2.3.1</t>
  </si>
  <si>
    <t>Canapé 3 places (tissu haut de gamme)</t>
  </si>
  <si>
    <t>2.3.2</t>
  </si>
  <si>
    <t>Fauteuils</t>
  </si>
  <si>
    <t>2.3.3</t>
  </si>
  <si>
    <t>Table basse</t>
  </si>
  <si>
    <t>2.3.4</t>
  </si>
  <si>
    <t>2.3.5</t>
  </si>
  <si>
    <t>Console + accessoires</t>
  </si>
  <si>
    <t>2.3.6</t>
  </si>
  <si>
    <t>Tapis (grand)</t>
  </si>
  <si>
    <t>2.3.7</t>
  </si>
  <si>
    <t>Rideaux + voilages</t>
  </si>
  <si>
    <t>2.3.8</t>
  </si>
  <si>
    <t>Allocation déco / œuvres d'art</t>
  </si>
  <si>
    <t>Sous-total 2.3 — Salon R+1</t>
  </si>
  <si>
    <t>2.4  —  HALL OFFICIEL (42,95 m²)</t>
  </si>
  <si>
    <t>2.4.1</t>
  </si>
  <si>
    <t>Console statement haut de gamme (entrée)</t>
  </si>
  <si>
    <t>2.4.2</t>
  </si>
  <si>
    <t>Paire de fauteuils décoratifs (entrée)</t>
  </si>
  <si>
    <t>2.4.3</t>
  </si>
  <si>
    <t>2.4.4</t>
  </si>
  <si>
    <t>Grand miroir sur pied ou mural design</t>
  </si>
  <si>
    <t>2.4.5</t>
  </si>
  <si>
    <t>Tapis d'entrée / chemin (haut de gamme)</t>
  </si>
  <si>
    <t>2.4.6</t>
  </si>
  <si>
    <t>Vase de sol / sculpture statement</t>
  </si>
  <si>
    <t>2.4.7</t>
  </si>
  <si>
    <t>Œuvre d'art — mur principal</t>
  </si>
  <si>
    <t>Sous-total 2.4 — Hall Officiel</t>
  </si>
  <si>
    <t>2.5  —  HALL PRIVÉ + CIRCULATIONS</t>
  </si>
  <si>
    <t>2.5.1</t>
  </si>
  <si>
    <t>Console + accessoires décoratifs — Hall privé</t>
  </si>
  <si>
    <t>2.5.2</t>
  </si>
  <si>
    <t>Tapis chemin de hall — Hall privé</t>
  </si>
  <si>
    <t>2.5.3</t>
  </si>
  <si>
    <t>Long tapis chemin — Circulation RDC (25,74 m²)</t>
  </si>
  <si>
    <t>2.5.4</t>
  </si>
  <si>
    <t>Long tapis chemin — Circulation R+1 (29,52 m²)</t>
  </si>
  <si>
    <t>2.5.5</t>
  </si>
  <si>
    <t>Œuvres d'art / panneaux décoratifs — circulations</t>
  </si>
  <si>
    <t>Sous-total 2.5 — Hall Privé + Circulations</t>
  </si>
  <si>
    <t>2.6  —  BUREAU (36,47 m²)</t>
  </si>
  <si>
    <t>2.6.1</t>
  </si>
  <si>
    <t>Bureau exécutif (bois noble haut de gamme, grande taille)</t>
  </si>
  <si>
    <t>2.6.2</t>
  </si>
  <si>
    <t>Fauteuil de bureau exécutif (cuir haut de gamme, ergonomique)</t>
  </si>
  <si>
    <t>2.6.3</t>
  </si>
  <si>
    <t>Fauteuils visiteurs (cuir haut de gamme)</t>
  </si>
  <si>
    <t>2.6.4</t>
  </si>
  <si>
    <t>Petite table de réunion (ronde, 4 places)</t>
  </si>
  <si>
    <t>2.6.5</t>
  </si>
  <si>
    <t>Bibliothèque / meuble de rangement (en complément des intégrés)</t>
  </si>
  <si>
    <t>2.6.6</t>
  </si>
  <si>
    <t>Classeur (haut de gamme)</t>
  </si>
  <si>
    <t>2.6.7</t>
  </si>
  <si>
    <t>Tapis bureau (haut de gamme)</t>
  </si>
  <si>
    <t>2.6.8</t>
  </si>
  <si>
    <t>2.6.9</t>
  </si>
  <si>
    <t>Accessoires de bureau (lampe, organiseurs, etc.)</t>
  </si>
  <si>
    <t>2.6.10</t>
  </si>
  <si>
    <t>Œuvres d'art</t>
  </si>
  <si>
    <t>Sous-total 2.6 — Bureau</t>
  </si>
  <si>
    <t>2.7  —  SALLE DE SPORT (40,42 m²)</t>
  </si>
  <si>
    <t>2.7.1</t>
  </si>
  <si>
    <t>Tapis de course (haut de gamme / qualité commerciale)</t>
  </si>
  <si>
    <t>2.7.2</t>
  </si>
  <si>
    <t>Vélo elliptique (qualité commerciale)</t>
  </si>
  <si>
    <t>2.7.3</t>
  </si>
  <si>
    <t>Vélo stationnaire</t>
  </si>
  <si>
    <t>2.7.4</t>
  </si>
  <si>
    <t>Banc de musculation multi-positions + jeu d'haltères</t>
  </si>
  <si>
    <t>2.7.5</t>
  </si>
  <si>
    <t>Multi-station / machine à câbles</t>
  </si>
  <si>
    <t>2.7.6</t>
  </si>
  <si>
    <t>Tapis yoga / pilates + accessoires</t>
  </si>
  <si>
    <t>2.7.7</t>
  </si>
  <si>
    <t>Miroir mural pleine hauteur (miroir de salle de sport, fixe)</t>
  </si>
  <si>
    <t>m²</t>
  </si>
  <si>
    <t>2.7.8</t>
  </si>
  <si>
    <t>Sol de salle de sport (tapis caoutchouc, surface complète)</t>
  </si>
  <si>
    <t>2.7.9</t>
  </si>
  <si>
    <t>Armoire de rangement matériel / serviettes</t>
  </si>
  <si>
    <t>Sous-total 2.7 — Salle De Sport</t>
  </si>
  <si>
    <t>TOTAL SECTION 2 — SALONS &amp; RÉCEPTION (HT)</t>
  </si>
  <si>
    <t>SECTION 3 — MOBILIER DE SALLE À MANGER &amp; VAISSELLE</t>
  </si>
  <si>
    <t>3.1  —  SALLE À MANGER OFFICIELS (42,30 m²)</t>
  </si>
  <si>
    <t>3.1.1</t>
  </si>
  <si>
    <t>Table de salle à manger formelle — bois noble haut de gamme, 12 places (extensible à 14)</t>
  </si>
  <si>
    <t>3.1.2</t>
  </si>
  <si>
    <t>Chaises de salle à manger — capitonnées haut de gamme (assorties à la table 12 places)</t>
  </si>
  <si>
    <t>3.1.3</t>
  </si>
  <si>
    <t>Chaises de tête / hôte (haut de gamme, avec accoudoirs)</t>
  </si>
  <si>
    <t>3.1.4</t>
  </si>
  <si>
    <t>Buffet / desserte — bois noble haut de gamme (grand)</t>
  </si>
  <si>
    <t>3.1.5</t>
  </si>
  <si>
    <t>Vitrine / vaisselier (haut de gamme)</t>
  </si>
  <si>
    <t>3.1.6</t>
  </si>
  <si>
    <t>Tapis surdimensionné haut de gamme sous la table de salle à manger</t>
  </si>
  <si>
    <t>3.1.7</t>
  </si>
  <si>
    <t>Rideaux + voilages (haut de gamme, pleine hauteur)</t>
  </si>
  <si>
    <t>3.1.8</t>
  </si>
  <si>
    <t>Centre de table + accessoires</t>
  </si>
  <si>
    <t>3.1.9</t>
  </si>
  <si>
    <t>Œuvres d'art — mur principal</t>
  </si>
  <si>
    <t>Sous-total 3.1 — Salle À Manger Officiels</t>
  </si>
  <si>
    <t>3.2  —  SALLE À MANGER INFORMELLE (cuisine principale / petit-déjeuner)</t>
  </si>
  <si>
    <t>3.2.1</t>
  </si>
  <si>
    <t>Table de repas informelle — 6 places (haut de gamme)</t>
  </si>
  <si>
    <t>3.2.2</t>
  </si>
  <si>
    <t>Chaises de salle à manger (assorties)</t>
  </si>
  <si>
    <t>Sous-total 3.2 — Salle À Manger Informelle</t>
  </si>
  <si>
    <t>3.3  —  VAISSELLE — FORMELLE (pour Salle à manger officiels)</t>
  </si>
  <si>
    <t>3.3.1</t>
  </si>
  <si>
    <t>Assiettes plates haut de gamme (lot de 24, porcelaine fine)</t>
  </si>
  <si>
    <t>3.3.2</t>
  </si>
  <si>
    <t>Assiettes creuses / pâtes haut de gamme (lot de 24)</t>
  </si>
  <si>
    <t>3.3.3</t>
  </si>
  <si>
    <t>Assiettes à dessert / pain (lot de 24)</t>
  </si>
  <si>
    <t>3.3.4</t>
  </si>
  <si>
    <t>Verres à vin rouge en cristal haut de gamme (lot de 24)</t>
  </si>
  <si>
    <t>3.3.5</t>
  </si>
  <si>
    <t>Verres à vin blanc en cristal haut de gamme (lot de 24)</t>
  </si>
  <si>
    <t>3.3.6</t>
  </si>
  <si>
    <t>Flûtes à champagne (lot de 24)</t>
  </si>
  <si>
    <t>3.3.7</t>
  </si>
  <si>
    <t>Verres à eau / gobelets (lot de 24)</t>
  </si>
  <si>
    <t>3.3.8</t>
  </si>
  <si>
    <t>Verres à whisky / spiritueux (lot de 12)</t>
  </si>
  <si>
    <t>3.3.9</t>
  </si>
  <si>
    <t>Ménagère haut de gamme — service de 24 couverts (couteaux, fourchettes, cuillères toutes tailles)</t>
  </si>
  <si>
    <t>3.3.10</t>
  </si>
  <si>
    <t>Plats de service / plateaux (tailles assorties, haut de gamme)</t>
  </si>
  <si>
    <t>3.3.11</t>
  </si>
  <si>
    <t>Soupière + louche</t>
  </si>
  <si>
    <t>3.3.12</t>
  </si>
  <si>
    <t>Saladiers (grands, lot)</t>
  </si>
  <si>
    <t>3.3.13</t>
  </si>
  <si>
    <t>Service à thé / café haut de gamme (porcelaine, 12 pièces)</t>
  </si>
  <si>
    <t>3.3.14</t>
  </si>
  <si>
    <t>Tasses à café &amp; soucoupes (24)</t>
  </si>
  <si>
    <t>3.3.15</t>
  </si>
  <si>
    <t>Sucriers + crémiers (lots)</t>
  </si>
  <si>
    <t>3.3.16</t>
  </si>
  <si>
    <t>Corbeilles à pain (haut de gamme)</t>
  </si>
  <si>
    <t>3.3.17</t>
  </si>
  <si>
    <t>Plateaux à fromages + couteaux (haut de gamme)</t>
  </si>
  <si>
    <t>3.3.18</t>
  </si>
  <si>
    <t>Carafes (cristal, vin + spiritueux)</t>
  </si>
  <si>
    <t>Sous-total 3.3 — Vaisselle — Formelle</t>
  </si>
  <si>
    <t>3.4  —  VAISSELLE — USAGE QUOTIDIEN (informel &amp; familial)</t>
  </si>
  <si>
    <t>3.4.1</t>
  </si>
  <si>
    <t>Service de table quotidien (12 pièces) - grès/porcelaine de qualité</t>
  </si>
  <si>
    <t>3.4.2</t>
  </si>
  <si>
    <t>Verrerie quotidienne (lots de 12 — eau, jus)</t>
  </si>
  <si>
    <t>3.4.3</t>
  </si>
  <si>
    <t>Couverts quotidiens (service de 12 couverts)</t>
  </si>
  <si>
    <t>3.4.4</t>
  </si>
  <si>
    <t>Mugs &amp; tasses à café (lot de 12)</t>
  </si>
  <si>
    <t>3.4.5</t>
  </si>
  <si>
    <t>Service de table enfants</t>
  </si>
  <si>
    <t>3.4.6</t>
  </si>
  <si>
    <t>Service de table Dépendance (personnel) - basique 12 pièces</t>
  </si>
  <si>
    <t>3.4.7</t>
  </si>
  <si>
    <t>Verrerie &amp; couverts Dépendance</t>
  </si>
  <si>
    <t>Sous-total 3.4 — Vaisselle — Usage Quotidien</t>
  </si>
  <si>
    <t>3.5  —  LINGE DE TABLE</t>
  </si>
  <si>
    <t>3.5.1</t>
  </si>
  <si>
    <t>Linge de table formel — nappe damassée haut de gamme (12 places) × 3 jeux</t>
  </si>
  <si>
    <t>3.5.2</t>
  </si>
  <si>
    <t>Chemins de table haut de gamme</t>
  </si>
  <si>
    <t>3.5.3</t>
  </si>
  <si>
    <t>Serviettes haut de gamme (lot de 24, assorties aux nappes) × 3 jeux</t>
  </si>
  <si>
    <t>3.5.4</t>
  </si>
  <si>
    <t>Nappes informelles (coton, 6 places) × 3</t>
  </si>
  <si>
    <t>3.5.5</t>
  </si>
  <si>
    <t>Serviettes informelles (lot de 12) × 3</t>
  </si>
  <si>
    <t>3.5.6</t>
  </si>
  <si>
    <t>Sets de table (haut de gamme, lots)</t>
  </si>
  <si>
    <t>Sous-total 3.5 — Linge De Table</t>
  </si>
  <si>
    <t>TOTAL SECTION 3 — SALLE À MANGER (HT)</t>
  </si>
  <si>
    <t>SECTION 4 — ÉLECTROMÉNAGER &amp; ÉQUIPEMENT DE CUISINE</t>
  </si>
  <si>
    <t>4.1  —  BATTERIE DE CUISINE &amp; USTENSILES — Cuisine Principale</t>
  </si>
  <si>
    <t>4.1.1</t>
  </si>
  <si>
    <t>Batterie de cuisine haut de gamme (12 pièces, inox + cuivre, compatible induction)</t>
  </si>
  <si>
    <t>4.1.2</t>
  </si>
  <si>
    <t>Poêles en fonte + cocotte (haut de gamme, multiples tailles)</t>
  </si>
  <si>
    <t>4.1.3</t>
  </si>
  <si>
    <t>Jeu de couteaux de chef haut de gamme (allemand ou japonais, 8 pièces + aiguisoir)</t>
  </si>
  <si>
    <t>4.1.4</t>
  </si>
  <si>
    <t>Planches à découper (lot bois noble + composite haut de gamme, multiples tailles)</t>
  </si>
  <si>
    <t>4.1.5</t>
  </si>
  <si>
    <t>Saladiers / bols à mélanger (lot inox)</t>
  </si>
  <si>
    <t>4.1.6</t>
  </si>
  <si>
    <t>Plaques de cuisson / tôles à four (lot)</t>
  </si>
  <si>
    <t>4.1.7</t>
  </si>
  <si>
    <t>Moules à gâteaux / pâtisserie (lot)</t>
  </si>
  <si>
    <t>4.1.8</t>
  </si>
  <si>
    <t>Ustensiles de cuisine complets (fouets, spatules, louches, pinces, etc.)</t>
  </si>
  <si>
    <t>4.1.9</t>
  </si>
  <si>
    <t>Gobelets et cuillères doseurs (haut de gamme)</t>
  </si>
  <si>
    <t>4.1.10</t>
  </si>
  <si>
    <t>Boîtes de conservation alimentaire (verre + plastique haut de gamme, lots)</t>
  </si>
  <si>
    <t>4.1.11</t>
  </si>
  <si>
    <t>Balance de cuisine (numérique, haut de gamme)</t>
  </si>
  <si>
    <t>4.1.12</t>
  </si>
  <si>
    <t>Robot pâtissier (haut de gamme, type KitchenAid ou équivalent)</t>
  </si>
  <si>
    <t>4.1.13</t>
  </si>
  <si>
    <t>Robot multifonction (haut de gamme)</t>
  </si>
  <si>
    <t>4.1.14</t>
  </si>
  <si>
    <t>Blender (haute puissance, type Vitamix)</t>
  </si>
  <si>
    <t>4.1.15</t>
  </si>
  <si>
    <t>Grille-pain (4 tranches, haut de gamme)</t>
  </si>
  <si>
    <t>4.1.16</t>
  </si>
  <si>
    <t>Bouilloire (électrique haut de gamme, contrôle température)</t>
  </si>
  <si>
    <t>4.1.17</t>
  </si>
  <si>
    <t>Centrifugeuse / extracteur de jus (haut de gamme)</t>
  </si>
  <si>
    <t>4.1.18</t>
  </si>
  <si>
    <t>Cuiseur à riz (grand, haut de gamme)</t>
  </si>
  <si>
    <t>4.1.19</t>
  </si>
  <si>
    <t>Cocotte-minute / autocuiseur (multifonction)</t>
  </si>
  <si>
    <t>4.1.20</t>
  </si>
  <si>
    <t>Accessoires expresso (moulin, mousseur à lait) - si non intégrés</t>
  </si>
  <si>
    <t>Sous-total 4.1 — BATTERIE DE CUISINE &amp; USTENSILES — Cuisine Principale</t>
  </si>
  <si>
    <t>4.2  —  ACCESSOIRES CUISINE &amp; PACK CONSOMMABLES INITIAL</t>
  </si>
  <si>
    <t>4.2.1</t>
  </si>
  <si>
    <t>Torchons de cuisine (coton haut de gamme, lot de 12) × 3 jeux</t>
  </si>
  <si>
    <t>4.2.2</t>
  </si>
  <si>
    <t>Maniques + dessous-de-plat (lots) × 3</t>
  </si>
  <si>
    <t>4.2.3</t>
  </si>
  <si>
    <t>Tabliers (haut de gamme, multiples)</t>
  </si>
  <si>
    <t>4.2.4</t>
  </si>
  <si>
    <t>Poubelle de cuisine (haut de gamme, à capteur, grande)</t>
  </si>
  <si>
    <t>4.2.5</t>
  </si>
  <si>
    <t>Poubelles de tri sélectif (flux séparés)</t>
  </si>
  <si>
    <t>4.2.6</t>
  </si>
  <si>
    <t>Bloc à couteaux / barre magnétique (haut de gamme)</t>
  </si>
  <si>
    <t>4.2.7</t>
  </si>
  <si>
    <t>Range-épices / pots à épices (lot haut de gamme)</t>
  </si>
  <si>
    <t>4.2.8</t>
  </si>
  <si>
    <t>Boîte à pain / corbeilles à fruits (haut de gamme)</t>
  </si>
  <si>
    <t>4.2.9</t>
  </si>
  <si>
    <t>Égouttoir à vaisselle (inox haut de gamme)</t>
  </si>
  <si>
    <t>4.2.10</t>
  </si>
  <si>
    <t>Stock initial garde-manger (huiles, épices, condiments) — allocation de démarrage</t>
  </si>
  <si>
    <t>Sous-total 4.2 — Accessoires Cuisine &amp; Pack Consommables Initial</t>
  </si>
  <si>
    <t>4.3  —  CUISINE DÉPENDANCE — BATTERIE &amp; USTENSILES</t>
  </si>
  <si>
    <t>4.3.1</t>
  </si>
  <si>
    <t>Batterie de cuisine standard (8 pièces, inox)</t>
  </si>
  <si>
    <t>4.3.2</t>
  </si>
  <si>
    <t>Jeu de couteaux standard</t>
  </si>
  <si>
    <t>4.3.3</t>
  </si>
  <si>
    <t>Lot d'ustensiles (basique)</t>
  </si>
  <si>
    <t>4.3.4</t>
  </si>
  <si>
    <t>Saladiers + outils de mesure</t>
  </si>
  <si>
    <t>4.3.5</t>
  </si>
  <si>
    <t>Bouilloire, grille-pain, blender (basiques)</t>
  </si>
  <si>
    <t>4.3.6</t>
  </si>
  <si>
    <t>Torchons, maniques (basiques) × 2 jeux</t>
  </si>
  <si>
    <t>4.3.7</t>
  </si>
  <si>
    <t>Poubelle</t>
  </si>
  <si>
    <t>Sous-total 4.3 — Cuisine Dépendance — Batterie &amp; Ustensiles</t>
  </si>
  <si>
    <t>TOTAL SECTION 4 — BATTERIE DE CUISINE &amp; ACCESSOIRES (HT)</t>
  </si>
  <si>
    <t>SECTION 5 — ACCESSOIRES SALLES DE BAIN, LINGE &amp; PRODUITS DE TOILETTE</t>
  </si>
  <si>
    <t>5.1  —  ACCESSOIRES SDB — Salles de bain Premium (3 : Master, Suite Parentale, Chambre d'amis RDC)</t>
  </si>
  <si>
    <t>5.1.1</t>
  </si>
  <si>
    <t>Poubelle haut de gamme (capteur ou pédale, chromée)</t>
  </si>
  <si>
    <t>5.1.2</t>
  </si>
  <si>
    <t>Pèse-personne (numérique haut de gamme)</t>
  </si>
  <si>
    <t>5.1.3</t>
  </si>
  <si>
    <t>Étagère / panier de bain (haut de gamme)</t>
  </si>
  <si>
    <t>5.1.4</t>
  </si>
  <si>
    <t>Sèche-cheveux (haut de gamme, mural ou rangé)</t>
  </si>
  <si>
    <t>5.1.5</t>
  </si>
  <si>
    <t>Miroir grossissant (mural, éclairé)</t>
  </si>
  <si>
    <t>5.1.6</t>
  </si>
  <si>
    <t>Patères peignoirs (haut de gamme)</t>
  </si>
  <si>
    <t>Sous-total 5.1 — ACCESSOIRES SDB — Salles de bain Premium</t>
  </si>
  <si>
    <t>5.2  —  ACCESSOIRES SDB — Standard haut de gamme (4 : SDB Ch 02/03/04 R+1 + Toilette officielle)</t>
  </si>
  <si>
    <t>5.2.1</t>
  </si>
  <si>
    <t>5.2.2</t>
  </si>
  <si>
    <t>Patères peignoirs</t>
  </si>
  <si>
    <t>5.2.3</t>
  </si>
  <si>
    <t>Pèse-personne</t>
  </si>
  <si>
    <t>5.2.4</t>
  </si>
  <si>
    <t>Sèche-cheveux</t>
  </si>
  <si>
    <t>Sous-total 5.2 — ACCESSOIRES SDB — Standard haut de gamme</t>
  </si>
  <si>
    <t>5.3  —  ACCESSOIRES SDB — Service &amp; Personnel (Dépendance 2 + Guérites 4)</t>
  </si>
  <si>
    <t>5.3.1</t>
  </si>
  <si>
    <t>Sous-total 5.3 — ACCESSOIRES SDB — Service &amp; Personnel</t>
  </si>
  <si>
    <t>5.4  —  SERVIETTES — SDB Premium (3 × 3 jeux chacune)</t>
  </si>
  <si>
    <t>5.4.1</t>
  </si>
  <si>
    <t>Drap de bain (coton égyptien haut de gamme 600gsm, surdimensionné) × 3 jeux × 3 SDB × 2 par personne</t>
  </si>
  <si>
    <t>5.4.2</t>
  </si>
  <si>
    <t>Serviette de bain (coton égyptien 600gsm) × 3 jeux × 3 SDB × 2 par personne</t>
  </si>
  <si>
    <t>5.4.3</t>
  </si>
  <si>
    <t>Serviette d'invité (haut de gamme) × 3 jeux × 3 SDB × 4 chacune</t>
  </si>
  <si>
    <t>5.4.4</t>
  </si>
  <si>
    <t>Serviette visage / gant de toilette (haut de gamme) × 3 jeux × 3 SDB × 4 chacune</t>
  </si>
  <si>
    <t>5.4.5</t>
  </si>
  <si>
    <t>Peignoir haut de gamme (nid d'abeille ou éponge, qualité hôtelière) × 2 par SDB</t>
  </si>
  <si>
    <t>5.4.6</t>
  </si>
  <si>
    <t>Tapis de bain haut de gamme (coton ou mémoire de forme) × 3 jeux × 3 SDB</t>
  </si>
  <si>
    <t>5.4.7</t>
  </si>
  <si>
    <t>Chaussons (qualité spa haut de gamme, plusieurs paires)</t>
  </si>
  <si>
    <t>Sous-total 5.4 — SERVIETTES — SDB Premium</t>
  </si>
  <si>
    <t>5.5  —  SERVIETTES — SDB Haut de gamme (4 × 3 jeux chacune)</t>
  </si>
  <si>
    <t>5.5.1</t>
  </si>
  <si>
    <t>Serviette de bain (coton 500gsm) × 3 jeux × 4 SDB × 2 chacune</t>
  </si>
  <si>
    <t>5.5.2</t>
  </si>
  <si>
    <t>Serviette d'invité × 3 jeux × 4 × 2 chacune</t>
  </si>
  <si>
    <t>5.5.3</t>
  </si>
  <si>
    <t>Serviette visage × 3 jeux × 4 × 2 chacune</t>
  </si>
  <si>
    <t>5.5.4</t>
  </si>
  <si>
    <t>Peignoir</t>
  </si>
  <si>
    <t>5.5.5</t>
  </si>
  <si>
    <t>Tapis de bain × 3 jeux × 4</t>
  </si>
  <si>
    <t>Sous-total 5.5 — SERVIETTES — SDB Haut de gamme</t>
  </si>
  <si>
    <t>5.6  —  SERVIETTES — Service &amp; Personnel (6 × 3 jeux chacune)</t>
  </si>
  <si>
    <t>5.6.1</t>
  </si>
  <si>
    <t>Serviette de bain standard (coton durable) × 3 jeux × 6 SDB × 1 chacune</t>
  </si>
  <si>
    <t>5.6.2</t>
  </si>
  <si>
    <t>Serviette d'invité standard × 3 jeux × 6</t>
  </si>
  <si>
    <t>5.6.3</t>
  </si>
  <si>
    <t>Serviette visage × 3 jeux × 6</t>
  </si>
  <si>
    <t>5.6.4</t>
  </si>
  <si>
    <t>Tapis de bain × 3 × 6</t>
  </si>
  <si>
    <t>Sous-total 5.6 — SERVIETTES — Service &amp; Personnel</t>
  </si>
  <si>
    <t>5.7  —  SERVIETTES PISCINE &amp; INVITÉS</t>
  </si>
  <si>
    <t>5.7.1</t>
  </si>
  <si>
    <t>Serviettes de piscine (surdimensionnées, haut de gamme, double face)</t>
  </si>
  <si>
    <t>5.7.2</t>
  </si>
  <si>
    <t>Ponchos / paréos de piscine</t>
  </si>
  <si>
    <t>5.7.3</t>
  </si>
  <si>
    <t>Bandeaux / serviettes cheveux style spa</t>
  </si>
  <si>
    <t>Sous-total 5.7 — Serviettes Piscine &amp; Invités</t>
  </si>
  <si>
    <t>5.8  —  PRODUITS DE TOILETTE &amp; AMÉNITÉS - PACK INITIAL</t>
  </si>
  <si>
    <t>5.8.1</t>
  </si>
  <si>
    <t>Lot d'aménités haut de gamme par SDB (shampoing, après-shampoing, gel douche, lotion) — distributeurs rechargeables</t>
  </si>
  <si>
    <t>5.8.2</t>
  </si>
  <si>
    <t>Stock initial produits de toilette — aménités invités pour SDB premium</t>
  </si>
  <si>
    <t>Sous-total 5.8 — Produits De Toilette &amp; Aménités - Pack Initial</t>
  </si>
  <si>
    <t>TOTAL SECTION 5 — SALLES DE BAIN, SERVIETTES &amp; ACCESSOIRES (HT)</t>
  </si>
  <si>
    <t>SECTION 6 — LUMINAIRES DÉCORATIFS (Lustres, Lampes, Appliques)</t>
  </si>
  <si>
    <t>6.1  —  LAMPES DE TABLE</t>
  </si>
  <si>
    <t>6.1.1</t>
  </si>
  <si>
    <t>Lampes de chevet — Master &amp; Suite Parentale (paires designer haut de gamme)</t>
  </si>
  <si>
    <t>6.1.2</t>
  </si>
  <si>
    <t>Lampes de chevet — Chambre d'amis RDC &amp; Chambres R+1 (bonnes paires de qualité)</t>
  </si>
  <si>
    <t>6.1.3</t>
  </si>
  <si>
    <t>Lampes de chevet — Dépendance &amp; Loge Vigile (basique)</t>
  </si>
  <si>
    <t>6.1.4</t>
  </si>
  <si>
    <t>Lampes de console (Hall officiel + Hall privé)</t>
  </si>
  <si>
    <t>6.1.5</t>
  </si>
  <si>
    <t>Lampes de table d'appoint — Séjour officiel &amp; familial</t>
  </si>
  <si>
    <t>6.1.6</t>
  </si>
  <si>
    <t>Lampes de table d'appoint — Salon R+1</t>
  </si>
  <si>
    <t>6.1.7</t>
  </si>
  <si>
    <t>Lampe de bureau — Bureau</t>
  </si>
  <si>
    <t>6.1.8</t>
  </si>
  <si>
    <t>Lampes de bureau — chambres (étude)</t>
  </si>
  <si>
    <t>Sous-total 6.1 — Lampes De Table</t>
  </si>
  <si>
    <t>6.2  —  ÉCLAIRAGE EXTÉRIEUR DÉCORATIF</t>
  </si>
  <si>
    <t>6.2.1</t>
  </si>
  <si>
    <t>Appliques extérieures décoratives — façade &amp; entrée (designer haut de gamme)</t>
  </si>
  <si>
    <t>Sous-total 6.2 — Éclairage Extérieur Décoratif</t>
  </si>
  <si>
    <t>TOTAL SECTION 6 — LUMINAIRES DÉCORATIFS (HT)</t>
  </si>
  <si>
    <t>SECTION 7 — MOBILIER EXTÉRIEUR, PISCINE &amp; JARDIN</t>
  </si>
  <si>
    <t>7.1  —  MOBILIER PISCINE &amp; PLAGE</t>
  </si>
  <si>
    <t>7.1.1</t>
  </si>
  <si>
    <t>Bains de soleil haut de gamme (teck ou aluminium avec coussins résistants intempéries)</t>
  </si>
  <si>
    <t>7.1.2</t>
  </si>
  <si>
    <t>Tables d'appoint pour bains de soleil</t>
  </si>
  <si>
    <t>7.1.3</t>
  </si>
  <si>
    <t>Parasols haut de gamme (grands, avec socles)</t>
  </si>
  <si>
    <t>7.1.4</t>
  </si>
  <si>
    <t>Lits de jour piscine (avec auvent, haut de gamme)</t>
  </si>
  <si>
    <t>7.1.5</t>
  </si>
  <si>
    <t>Coffre de rangement piscine (étanche, haut de gamme)</t>
  </si>
  <si>
    <t>7.1.6</t>
  </si>
  <si>
    <t>Rangement coussins extérieur</t>
  </si>
  <si>
    <t>Sous-total 7.1 — Mobilier Piscine &amp; Plage</t>
  </si>
  <si>
    <t>7.2  —  ACCESSOIRES &amp; ÉQUIPEMENT PISCINE</t>
  </si>
  <si>
    <t>7.2.1</t>
  </si>
  <si>
    <t>Frites / flotteurs piscine (lot haut de gamme)</t>
  </si>
  <si>
    <t>7.2.2</t>
  </si>
  <si>
    <t>Bains de soleil gonflables piscine (haut de gamme)</t>
  </si>
  <si>
    <t>7.2.3</t>
  </si>
  <si>
    <t>Couverture piscine (sécurité, manuelle ou motorisée)</t>
  </si>
  <si>
    <t>Sous-total 7.2 — Accessoires &amp; Équipement Piscine</t>
  </si>
  <si>
    <t>7.3  —  MOBILIER ESPACE DE FÊTE &amp; TERRASSE</t>
  </si>
  <si>
    <t>7.3.1</t>
  </si>
  <si>
    <t>Table de repas extérieure (grande, 10 places, teck haut de gamme)</t>
  </si>
  <si>
    <t>7.3.2</t>
  </si>
  <si>
    <t>Chaises de repas extérieures (assorties, résistantes intempéries)</t>
  </si>
  <si>
    <t>7.3.3</t>
  </si>
  <si>
    <t>Salon extérieur (canapé + fauteuils + table basse, haut de gamme imperméable)</t>
  </si>
  <si>
    <t>7.3.4</t>
  </si>
  <si>
    <t>Bar extérieur / station boissons</t>
  </si>
  <si>
    <t>7.3.5</t>
  </si>
  <si>
    <t>Tabourets de bar extérieurs</t>
  </si>
  <si>
    <t>7.3.6</t>
  </si>
  <si>
    <t>Tapis extérieur (résistant UV, haut de gamme)</t>
  </si>
  <si>
    <t>7.3.7</t>
  </si>
  <si>
    <t>Pots de fleurs décoratifs (grands, céramique ou pierre)</t>
  </si>
  <si>
    <t>7.3.8</t>
  </si>
  <si>
    <t>Allocation chaises événementiel (pliantes/empilables pour réception)</t>
  </si>
  <si>
    <t>7.3.9</t>
  </si>
  <si>
    <t>Tables événementiel (pliantes, style banquet)</t>
  </si>
  <si>
    <t>Sous-total 7.3 — Mobilier Espace De Fête &amp; Terrasse</t>
  </si>
  <si>
    <t>7.4  —  VAISSELLE EXTÉRIEURE &amp; ÉQUIPEMENT BARBECUE</t>
  </si>
  <si>
    <t>7.4.1</t>
  </si>
  <si>
    <t>Service de table extérieur (mélamine ou incassable, 24 pièces)</t>
  </si>
  <si>
    <t>7.4.2</t>
  </si>
  <si>
    <t>Verrerie extérieure (acrylique, tritan)</t>
  </si>
  <si>
    <t>7.4.3</t>
  </si>
  <si>
    <t>Glacières isothermes (haut de gamme)</t>
  </si>
  <si>
    <t>7.4.4</t>
  </si>
  <si>
    <t>Lot d'outils barbecue (haut de gamme)</t>
  </si>
  <si>
    <t>7.4.5</t>
  </si>
  <si>
    <t>Plats de service / plateaux extérieurs (haut de gamme)</t>
  </si>
  <si>
    <t>Sous-total 7.4 — Vaisselle Extérieure &amp; Équipement Barbecue</t>
  </si>
  <si>
    <t>7.5  —  OBJETS DÉCORATIFS EXTÉRIEURS</t>
  </si>
  <si>
    <t>7.5.1</t>
  </si>
  <si>
    <t>Coussins décoratifs extérieurs (résistants UV, lots)</t>
  </si>
  <si>
    <t>7.5.2</t>
  </si>
  <si>
    <t>Plaids / couvertures extérieurs (imperméables)</t>
  </si>
  <si>
    <t>7.5.3</t>
  </si>
  <si>
    <t>Sculptures / objets décoratifs extérieurs</t>
  </si>
  <si>
    <t>7.5.4</t>
  </si>
  <si>
    <t>Chauffage extérieur (parasols chauffants ou braseros)</t>
  </si>
  <si>
    <t>Sous-total 7.5 — Objets Décoratifs Extérieurs</t>
  </si>
  <si>
    <t>TOTAL SECTION 7 — EXTÉRIEUR &amp; PISCINE (HT)</t>
  </si>
  <si>
    <t>SECTION 8 — ÉLECTRONIQUE, AV &amp; TECHNOLOGIE</t>
  </si>
  <si>
    <t>8.1  —  TÉLÉVISIONS</t>
  </si>
  <si>
    <t>8.1.1</t>
  </si>
  <si>
    <t>TV smart 75 pouces+ haut de gamme (OLED/QLED, 4K) — Séjour officiel</t>
  </si>
  <si>
    <t>8.1.2</t>
  </si>
  <si>
    <t>TV smart 85 pouces haut de gamme — Séjour familial</t>
  </si>
  <si>
    <t>8.1.3</t>
  </si>
  <si>
    <t>TV smart 65 pouces haut de gamme — Salon R+1</t>
  </si>
  <si>
    <t>8.1.4</t>
  </si>
  <si>
    <t>TV 55 pouces haut de gamme — Salle à manger officiels</t>
  </si>
  <si>
    <t>8.1.5</t>
  </si>
  <si>
    <t>TV 55 pouces haut de gamme — Suite Parentale (Master)</t>
  </si>
  <si>
    <t>8.1.6</t>
  </si>
  <si>
    <t>TV 50 pouces haut de gamme — Suite Master RDC</t>
  </si>
  <si>
    <t>8.1.7</t>
  </si>
  <si>
    <t>TV 50 pouces — Chambre d'amis RDC + Chambres R+1 (Ch 02/03/04)</t>
  </si>
  <si>
    <t>8.1.8</t>
  </si>
  <si>
    <t>TV standard — espace commun Dépendance + Bureau</t>
  </si>
  <si>
    <t>8.1.9</t>
  </si>
  <si>
    <t>TV extérieure résistante intempéries — plage piscine / espace de fête</t>
  </si>
  <si>
    <t>8.1.10</t>
  </si>
  <si>
    <t>Supports muraux TV (inclinables/orientables haut de gamme) — 1 par TV</t>
  </si>
  <si>
    <t>8.1.11</t>
  </si>
  <si>
    <t>TV smart 55 pouces — Salle de sport (GYM)</t>
  </si>
  <si>
    <t>Sous-total 8.1 — Télévisions</t>
  </si>
  <si>
    <t>8.2  —  SYSTÈMES AUDIO</t>
  </si>
  <si>
    <t>8.2.1</t>
  </si>
  <si>
    <t>Système home cinéma haut de gamme — Séjour familial (5.1.2 surround)</t>
  </si>
  <si>
    <t>8.2.2</t>
  </si>
  <si>
    <t>Barre de son haut de gamme — Séjour officiel &amp; Salon R+1 chacun</t>
  </si>
  <si>
    <t>8.2.3</t>
  </si>
  <si>
    <t>Barre de son haut de gamme — Suite Master &amp; Suite Parentale</t>
  </si>
  <si>
    <t>8.2.4</t>
  </si>
  <si>
    <t>Enceintes extérieures résistantes intempéries — plage piscine, espace de fête, jardin</t>
  </si>
  <si>
    <t>8.2.5</t>
  </si>
  <si>
    <t>Enceintes Bluetooth (portables, haut de gamme)</t>
  </si>
  <si>
    <t>8.2.6</t>
  </si>
  <si>
    <t>Platine vinyle haut de gamme + ampli (optionnel, divertissement)</t>
  </si>
  <si>
    <t>8.2.7</t>
  </si>
  <si>
    <t>Système de diffusion musicale — Salle de sport (GYM): enceintes + amplificateur + source</t>
  </si>
  <si>
    <t>Sous-total 8.2 — Systèmes Audio</t>
  </si>
  <si>
    <t>8.3  —  RÉSEAU &amp; MAISON CONNECTÉE</t>
  </si>
  <si>
    <t>8.3.1</t>
  </si>
  <si>
    <t>Serrures connectées — portail (entrée principale) uniquement — haut de gamme</t>
  </si>
  <si>
    <t>Sous-total 8.3 — Réseau &amp; Maison Connectée</t>
  </si>
  <si>
    <t>8.4  —  ÉQUIPEMENT SÉCURITÉ &amp; SURVEILLANCE</t>
  </si>
  <si>
    <t>8.4.1</t>
  </si>
  <si>
    <t>Coffre-fort (grand, encastré sol ou mural, ignifuge) — Master &amp; Suite Parentale</t>
  </si>
  <si>
    <t>Sous-total 8.4 — Équipement Sécurité &amp; Surveillance</t>
  </si>
  <si>
    <t>TOTAL SECTION 8 — ÉLECTRONIQUE &amp; AV (HT)</t>
  </si>
  <si>
    <t>SECTION 9 — SERVICE &amp; ARRIÈRE-CUISINE</t>
  </si>
  <si>
    <t>9.1  —  ÉQUIPEMENT BUANDERIE (Buanderie + Repassage)</t>
  </si>
  <si>
    <t>9.1.1</t>
  </si>
  <si>
    <t>Lave-linge haut de gamme (grande capacité, qualité commerciale, 10kg+)</t>
  </si>
  <si>
    <t>9.1.2</t>
  </si>
  <si>
    <t>Sèche-linge haut de gamme (grande capacité)</t>
  </si>
  <si>
    <t>9.1.3</t>
  </si>
  <si>
    <t>Centrale vapeur haut de gamme (vapeur, professionnelle)</t>
  </si>
  <si>
    <t>9.1.4</t>
  </si>
  <si>
    <t>Table à repasser (haut de gamme, professionnelle)</t>
  </si>
  <si>
    <t>9.1.5</t>
  </si>
  <si>
    <t>Défroisseur vapeur (haut de gamme vertical)</t>
  </si>
  <si>
    <t>9.1.6</t>
  </si>
  <si>
    <t>Étendoirs / portants à vêtements roulants</t>
  </si>
  <si>
    <t>9.1.7</t>
  </si>
  <si>
    <t>Paniers / corbeilles à linge (haut de gamme, multiples)</t>
  </si>
  <si>
    <t>9.1.8</t>
  </si>
  <si>
    <t>Stock initial produits buanderie (lessive, adoucissant, détachants) — démarrage</t>
  </si>
  <si>
    <t>Sous-total 9.1 — Équipement Buanderie</t>
  </si>
  <si>
    <t>9.2  —  ÉQUIPEMENT DE NETTOYAGE</t>
  </si>
  <si>
    <t>9.2.1</t>
  </si>
  <si>
    <t>Aspirateur haut de gamme — résidence principale (sans fil + filaire, multiples)</t>
  </si>
  <si>
    <t>9.2.2</t>
  </si>
  <si>
    <t>Aspirateur robot (haut de gamme, connecté)</t>
  </si>
  <si>
    <t>9.2.3</t>
  </si>
  <si>
    <t>Balai vapeur (haut de gamme)</t>
  </si>
  <si>
    <t>9.2.4</t>
  </si>
  <si>
    <t>Cireuse / polisseuse à sol (qualité commerciale)</t>
  </si>
  <si>
    <t>9.2.5</t>
  </si>
  <si>
    <t>Chariots de ménage (avec caddies)</t>
  </si>
  <si>
    <t>9.2.6</t>
  </si>
  <si>
    <t>Serpillières, seaux, balais (lots haut de gamme)</t>
  </si>
  <si>
    <t>9.2.7</t>
  </si>
  <si>
    <t>Kit produits ménagers de démarrage (produits, chiffons, gants)</t>
  </si>
  <si>
    <t>Sous-total 9.2 — Équipement De Nettoyage</t>
  </si>
  <si>
    <t>9.3  —  TENUES PERSONNEL &amp; ÉQUIPEMENT</t>
  </si>
  <si>
    <t>9.3.1</t>
  </si>
  <si>
    <t>Tenues personnel de maison (haut de gamme, formelle) × 3 jeux par employé (estimé 6 employés)</t>
  </si>
  <si>
    <t>9.3.2</t>
  </si>
  <si>
    <t>Tenues de chef (veste, pantalon, toque) × 3 jeux par chef (estimé 2)</t>
  </si>
  <si>
    <t>9.3.3</t>
  </si>
  <si>
    <t>Chaussures personnel / bottes (adaptées au travail)</t>
  </si>
  <si>
    <t>9.3.4</t>
  </si>
  <si>
    <t>Tabliers (haut de gamme, brodés)</t>
  </si>
  <si>
    <t>Sous-total 9.3 — Tenues Personnel &amp; Équipement</t>
  </si>
  <si>
    <t>9.4  —  ÉQUIPEMENT DE SERVICE DIVERS</t>
  </si>
  <si>
    <t>9.4.1</t>
  </si>
  <si>
    <t>Trousses de premiers secours (haut de gamme, multiples emplacements)</t>
  </si>
  <si>
    <t>9.4.2</t>
  </si>
  <si>
    <t>Extincteurs (en sus du Lot MEP — cuisine, garage, etc.)</t>
  </si>
  <si>
    <t>9.4.3</t>
  </si>
  <si>
    <t>Lampes torches / lanternes d'urgence (haut de gamme)</t>
  </si>
  <si>
    <t>9.4.4</t>
  </si>
  <si>
    <t>Chariots de service (room service, boissons, repas)</t>
  </si>
  <si>
    <t>9.4.5</t>
  </si>
  <si>
    <t>Échelles (multiples tailles, haut de gamme)</t>
  </si>
  <si>
    <t>9.4.6</t>
  </si>
  <si>
    <t>Station / équipement de cirage de chaussures</t>
  </si>
  <si>
    <t>9.4.7</t>
  </si>
  <si>
    <t>Stock initial — papier toilette, mouchoirs, essuie-tout (3 mois)</t>
  </si>
  <si>
    <t>9.4.8</t>
  </si>
  <si>
    <t>Stock initial — savons, détergents, consommables (3 mois)</t>
  </si>
  <si>
    <t>Sous-total 9.4 — Équipement De Service Divers</t>
  </si>
  <si>
    <t>TOTAL SECTION 9 — SERVICE &amp; ARRIÈRE-CUISINE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</si>
</sst>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FCFA&quot;;\(#,##0&quot;) FCFA&quot;;\-"/>
  </numFmts>
  <fonts count="12" x14ac:knownFonts="1">
    <font>
      <sz val="11"/>
      <color theme="1"/>
      <name val="Calibri"/>
      <family val="2"/>
      <charset val="1"/>
    </font>
    <font>
      <b/>
      <sz val="24"/>
      <color rgb="FF5C4033"/>
      <name val="Arial"/>
      <charset val="1"/>
    </font>
    <font>
      <b/>
      <sz val="14"/>
      <color rgb="FF5C4033"/>
      <name val="Arial"/>
      <charset val="1"/>
    </font>
    <font>
      <b/>
      <sz val="11"/>
      <color rgb="FF5C4033"/>
      <name val="Arial"/>
      <charset val="1"/>
    </font>
    <font>
      <sz val="11"/>
      <name val="Arial"/>
      <charset val="1"/>
    </font>
    <font>
      <b/>
      <sz val="14"/>
      <color rgb="FFFFFFFF"/>
      <name val="Arial"/>
      <charset val="1"/>
    </font>
    <font>
      <b/>
      <sz val="10"/>
      <color rgb="FFFFFFFF"/>
      <name val="Arial"/>
      <charset val="1"/>
    </font>
    <font>
      <b/>
      <sz val="12"/>
      <color rgb="FFFFFFFF"/>
      <name val="Arial"/>
      <charset val="1"/>
    </font>
    <font>
      <b/>
      <sz val="11"/>
      <color rgb="FFFFFFFF"/>
      <name val="Arial"/>
      <charset val="1"/>
    </font>
    <font>
      <sz val="10"/>
      <name val="Arial"/>
      <charset val="1"/>
    </font>
    <font>
      <b/>
      <sz val="10"/>
      <name val="Arial"/>
      <charset val="1"/>
    </font>
    <font>
      <i/>
      <sz val="10"/>
      <color rgb="FF5C4033"/>
      <name val="Arial"/>
      <charset val="1"/>
    </font>
  </fonts>
  <fills count="7">
    <fill>
      <patternFill patternType="none"/>
    </fill>
    <fill>
      <patternFill patternType="gray125"/>
    </fill>
    <fill>
      <patternFill patternType="solid">
        <fgColor rgb="FF5C4033"/>
        <bgColor rgb="FF333300"/>
      </patternFill>
    </fill>
    <fill>
      <patternFill patternType="solid">
        <fgColor rgb="FF8B6F47"/>
        <bgColor rgb="FF808000"/>
      </patternFill>
    </fill>
    <fill>
      <patternFill patternType="solid">
        <fgColor rgb="FF8B0000"/>
        <bgColor rgb="FF800000"/>
      </patternFill>
    </fill>
    <fill>
      <patternFill patternType="solid">
        <fgColor rgb="FFB08D57"/>
        <bgColor rgb="FF8B6F47"/>
      </patternFill>
    </fill>
    <fill>
      <patternFill patternType="solid">
        <fgColor rgb="FFFFF2CC"/>
        <b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20">
    <xf numFmtId="0" fontId="0" fillId="0" borderId="0" xfId="0"/>
    <xf numFmtId="0" fontId="11" fillId="0" borderId="0" xfId="0" applyFont="1" applyAlignment="1">
      <alignment horizontal="left" vertical="center" wrapText="1"/>
    </xf>
    <xf numFmtId="0" fontId="10" fillId="6" borderId="0" xfId="0" applyFont="1" applyFill="1" applyAlignment="1">
      <alignment horizontal="right" vertical="center"/>
    </xf>
    <xf numFmtId="0" fontId="8" fillId="5" borderId="0" xfId="0" applyFont="1" applyFill="1" applyAlignment="1">
      <alignment horizontal="left" vertical="center" wrapText="1"/>
    </xf>
    <xf numFmtId="0" fontId="7" fillId="4" borderId="0" xfId="0" applyFont="1" applyFill="1" applyAlignment="1">
      <alignment horizontal="right"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top" wrapText="1"/>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right" vertical="center"/>
    </xf>
    <xf numFmtId="164" fontId="7" fillId="4" borderId="0" xfId="0" applyNumberFormat="1" applyFont="1" applyFill="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right" vertical="center"/>
    </xf>
    <xf numFmtId="164" fontId="10" fillId="6" borderId="0" xfId="0" applyNumberFormat="1" applyFont="1" applyFill="1" applyAlignment="1">
      <alignment horizontal="righ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B0000"/>
      <rgbColor rgb="FF008000"/>
      <rgbColor rgb="FF000080"/>
      <rgbColor rgb="FF808000"/>
      <rgbColor rgb="FF800080"/>
      <rgbColor rgb="FF008080"/>
      <rgbColor rgb="FFCCCCCC"/>
      <rgbColor rgb="FF8B6F47"/>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08D57"/>
      <rgbColor rgb="FF003366"/>
      <rgbColor rgb="FF339966"/>
      <rgbColor rgb="FF003300"/>
      <rgbColor rgb="FF333300"/>
      <rgbColor rgb="FF993300"/>
      <rgbColor rgb="FF993366"/>
      <rgbColor rgb="FF333399"/>
      <rgbColor rgb="FF5C40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36"/>
  <sheetViews>
    <sheetView topLeftCell="A17" zoomScaleNormal="100" workbookViewId="0"/>
  </sheetViews>
  <sheetFormatPr defaultColWidth="8.6328125" defaultRowHeight="14.5" x14ac:dyDescent="0.35"/>
  <cols>
    <col min="1" max="1" width="4" customWidth="1"/>
    <col min="2" max="2" width="28" customWidth="1"/>
    <col min="3" max="3" width="80" customWidth="1"/>
  </cols>
  <sheetData>
    <row r="2" spans="2:3" ht="36" customHeight="1" x14ac:dyDescent="0.35">
      <c r="B2" s="7" t="s">
        <v>0</v>
      </c>
      <c r="C2" s="7"/>
    </row>
    <row r="3" spans="2:3" ht="24" customHeight="1" x14ac:dyDescent="0.35">
      <c r="B3" s="6" t="s">
        <v>1</v>
      </c>
      <c r="C3" s="6"/>
    </row>
    <row r="6" spans="2:3" x14ac:dyDescent="0.35">
      <c r="B6" s="8" t="s">
        <v>2</v>
      </c>
      <c r="C6" s="9" t="s">
        <v>3</v>
      </c>
    </row>
    <row r="7" spans="2:3" x14ac:dyDescent="0.35">
      <c r="B7" s="8" t="s">
        <v>4</v>
      </c>
      <c r="C7" s="9" t="s">
        <v>5</v>
      </c>
    </row>
    <row r="8" spans="2:3" x14ac:dyDescent="0.35">
      <c r="B8" s="8" t="s">
        <v>6</v>
      </c>
      <c r="C8" s="9" t="s">
        <v>7</v>
      </c>
    </row>
    <row r="9" spans="2:3" x14ac:dyDescent="0.35">
      <c r="B9" s="8" t="s">
        <v>8</v>
      </c>
      <c r="C9" s="9" t="s">
        <v>9</v>
      </c>
    </row>
    <row r="10" spans="2:3" x14ac:dyDescent="0.35">
      <c r="B10" s="8" t="s">
        <v>10</v>
      </c>
      <c r="C10" s="9" t="s">
        <v>11</v>
      </c>
    </row>
    <row r="11" spans="2:3" x14ac:dyDescent="0.35">
      <c r="B11" s="8" t="s">
        <v>12</v>
      </c>
      <c r="C11" s="9" t="s">
        <v>13</v>
      </c>
    </row>
    <row r="12" spans="2:3" x14ac:dyDescent="0.35">
      <c r="B12" s="8" t="s">
        <v>14</v>
      </c>
      <c r="C12" s="9" t="s">
        <v>15</v>
      </c>
    </row>
    <row r="13" spans="2:3" x14ac:dyDescent="0.35">
      <c r="B13" s="8" t="s">
        <v>16</v>
      </c>
      <c r="C13" s="9" t="s">
        <v>17</v>
      </c>
    </row>
    <row r="14" spans="2:3" x14ac:dyDescent="0.35">
      <c r="B14" s="8" t="s">
        <v>18</v>
      </c>
      <c r="C14" s="9" t="s">
        <v>19</v>
      </c>
    </row>
    <row r="16" spans="2:3" ht="28" x14ac:dyDescent="0.35">
      <c r="B16" s="10" t="s">
        <v>20</v>
      </c>
      <c r="C16" s="9" t="s">
        <v>21</v>
      </c>
    </row>
    <row r="17" spans="3:3" x14ac:dyDescent="0.35">
      <c r="C17" s="9" t="s">
        <v>22</v>
      </c>
    </row>
    <row r="18" spans="3:3" x14ac:dyDescent="0.35">
      <c r="C18" s="9" t="s">
        <v>23</v>
      </c>
    </row>
    <row r="19" spans="3:3" x14ac:dyDescent="0.35">
      <c r="C19" s="9" t="s">
        <v>24</v>
      </c>
    </row>
    <row r="20" spans="3:3" x14ac:dyDescent="0.35">
      <c r="C20" s="9" t="s">
        <v>25</v>
      </c>
    </row>
    <row r="21" spans="3:3" x14ac:dyDescent="0.35">
      <c r="C21" s="9" t="s">
        <v>26</v>
      </c>
    </row>
    <row r="22" spans="3:3" x14ac:dyDescent="0.35">
      <c r="C22" s="9" t="s">
        <v>27</v>
      </c>
    </row>
    <row r="23" spans="3:3" x14ac:dyDescent="0.35">
      <c r="C23" s="9" t="s">
        <v>28</v>
      </c>
    </row>
    <row r="24" spans="3:3" x14ac:dyDescent="0.35">
      <c r="C24" s="9" t="s">
        <v>29</v>
      </c>
    </row>
    <row r="25" spans="3:3" x14ac:dyDescent="0.35">
      <c r="C25" s="9" t="s">
        <v>30</v>
      </c>
    </row>
    <row r="26" spans="3:3" x14ac:dyDescent="0.35">
      <c r="C26" s="9" t="s">
        <v>31</v>
      </c>
    </row>
    <row r="27" spans="3:3" x14ac:dyDescent="0.35">
      <c r="C27" s="9" t="s">
        <v>32</v>
      </c>
    </row>
    <row r="28" spans="3:3" x14ac:dyDescent="0.35">
      <c r="C28" s="9" t="s">
        <v>33</v>
      </c>
    </row>
    <row r="29" spans="3:3" x14ac:dyDescent="0.35">
      <c r="C29" s="9" t="s">
        <v>34</v>
      </c>
    </row>
    <row r="30" spans="3:3" x14ac:dyDescent="0.35">
      <c r="C30" s="9" t="s">
        <v>35</v>
      </c>
    </row>
    <row r="31" spans="3:3" x14ac:dyDescent="0.35">
      <c r="C31" s="9" t="s">
        <v>36</v>
      </c>
    </row>
    <row r="33" spans="2:3" ht="28" x14ac:dyDescent="0.35">
      <c r="B33" s="8" t="s">
        <v>37</v>
      </c>
      <c r="C33" s="9" t="s">
        <v>38</v>
      </c>
    </row>
    <row r="34" spans="2:3" x14ac:dyDescent="0.35">
      <c r="B34" s="8" t="s">
        <v>39</v>
      </c>
      <c r="C34" s="9" t="s">
        <v>40</v>
      </c>
    </row>
    <row r="36" spans="2:3" ht="90" customHeight="1" x14ac:dyDescent="0.35">
      <c r="B36" s="10" t="s">
        <v>41</v>
      </c>
      <c r="C36" s="9" t="s">
        <v>42</v>
      </c>
    </row>
  </sheetData>
  <mergeCells count="2">
    <mergeCell ref="B2:C2"/>
    <mergeCell ref="B3:C3"/>
  </mergeCells>
  <printOptions horizontalCentered="1"/>
  <pageMargins left="0.5" right="0.5" top="0.5" bottom="0.5" header="0.511811023622047" footer="0.511811023622047"/>
  <pageSetup paperSize="9" fitToHeight="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1"/>
  <sheetViews>
    <sheetView zoomScaleNormal="100" workbookViewId="0">
      <pane ySplit="2" topLeftCell="A3" activePane="bottomLeft" state="frozen"/>
      <selection pane="bottomLeft"/>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735</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736</v>
      </c>
      <c r="B3" s="3"/>
      <c r="C3" s="3"/>
      <c r="D3" s="3"/>
      <c r="E3" s="3"/>
      <c r="F3" s="3"/>
    </row>
    <row r="4" spans="1:6" x14ac:dyDescent="0.35">
      <c r="A4" s="16" t="s">
        <v>737</v>
      </c>
      <c r="B4" s="17" t="s">
        <v>738</v>
      </c>
      <c r="C4" s="16" t="s">
        <v>66</v>
      </c>
      <c r="D4" s="16">
        <v>1</v>
      </c>
      <c r="E4" s="18"/>
      <c r="F4" s="18">
        <f t="shared" ref="F4:F14" si="0">D4*E4</f>
        <v>0</v>
      </c>
    </row>
    <row r="5" spans="1:6" x14ac:dyDescent="0.35">
      <c r="A5" s="16" t="s">
        <v>739</v>
      </c>
      <c r="B5" s="17" t="s">
        <v>740</v>
      </c>
      <c r="C5" s="16" t="s">
        <v>66</v>
      </c>
      <c r="D5" s="16">
        <v>1</v>
      </c>
      <c r="E5" s="18"/>
      <c r="F5" s="18">
        <f t="shared" si="0"/>
        <v>0</v>
      </c>
    </row>
    <row r="6" spans="1:6" x14ac:dyDescent="0.35">
      <c r="A6" s="16" t="s">
        <v>741</v>
      </c>
      <c r="B6" s="17" t="s">
        <v>742</v>
      </c>
      <c r="C6" s="16" t="s">
        <v>66</v>
      </c>
      <c r="D6" s="16">
        <v>1</v>
      </c>
      <c r="E6" s="18"/>
      <c r="F6" s="18">
        <f t="shared" si="0"/>
        <v>0</v>
      </c>
    </row>
    <row r="7" spans="1:6" x14ac:dyDescent="0.35">
      <c r="A7" s="16" t="s">
        <v>743</v>
      </c>
      <c r="B7" s="17" t="s">
        <v>744</v>
      </c>
      <c r="C7" s="16" t="s">
        <v>66</v>
      </c>
      <c r="D7" s="16">
        <v>1</v>
      </c>
      <c r="E7" s="18"/>
      <c r="F7" s="18">
        <f t="shared" si="0"/>
        <v>0</v>
      </c>
    </row>
    <row r="8" spans="1:6" x14ac:dyDescent="0.35">
      <c r="A8" s="16" t="s">
        <v>745</v>
      </c>
      <c r="B8" s="17" t="s">
        <v>746</v>
      </c>
      <c r="C8" s="16" t="s">
        <v>66</v>
      </c>
      <c r="D8" s="16">
        <v>1</v>
      </c>
      <c r="E8" s="18"/>
      <c r="F8" s="18">
        <f t="shared" si="0"/>
        <v>0</v>
      </c>
    </row>
    <row r="9" spans="1:6" x14ac:dyDescent="0.35">
      <c r="A9" s="16" t="s">
        <v>747</v>
      </c>
      <c r="B9" s="17" t="s">
        <v>748</v>
      </c>
      <c r="C9" s="16" t="s">
        <v>66</v>
      </c>
      <c r="D9" s="16">
        <v>1</v>
      </c>
      <c r="E9" s="18"/>
      <c r="F9" s="18">
        <f t="shared" si="0"/>
        <v>0</v>
      </c>
    </row>
    <row r="10" spans="1:6" x14ac:dyDescent="0.35">
      <c r="A10" s="16" t="s">
        <v>749</v>
      </c>
      <c r="B10" s="17" t="s">
        <v>750</v>
      </c>
      <c r="C10" s="16" t="s">
        <v>66</v>
      </c>
      <c r="D10" s="16">
        <v>4</v>
      </c>
      <c r="E10" s="18"/>
      <c r="F10" s="18">
        <f t="shared" si="0"/>
        <v>0</v>
      </c>
    </row>
    <row r="11" spans="1:6" x14ac:dyDescent="0.35">
      <c r="A11" s="16" t="s">
        <v>751</v>
      </c>
      <c r="B11" s="17" t="s">
        <v>752</v>
      </c>
      <c r="C11" s="16" t="s">
        <v>66</v>
      </c>
      <c r="D11" s="16">
        <v>2</v>
      </c>
      <c r="E11" s="18"/>
      <c r="F11" s="18">
        <f t="shared" si="0"/>
        <v>0</v>
      </c>
    </row>
    <row r="12" spans="1:6" x14ac:dyDescent="0.35">
      <c r="A12" s="16" t="s">
        <v>753</v>
      </c>
      <c r="B12" s="17" t="s">
        <v>754</v>
      </c>
      <c r="C12" s="16" t="s">
        <v>66</v>
      </c>
      <c r="D12" s="16">
        <v>1</v>
      </c>
      <c r="E12" s="18"/>
      <c r="F12" s="18">
        <f t="shared" si="0"/>
        <v>0</v>
      </c>
    </row>
    <row r="13" spans="1:6" x14ac:dyDescent="0.35">
      <c r="A13" s="16" t="s">
        <v>755</v>
      </c>
      <c r="B13" s="17" t="s">
        <v>756</v>
      </c>
      <c r="C13" s="16" t="s">
        <v>66</v>
      </c>
      <c r="D13" s="16">
        <v>14</v>
      </c>
      <c r="E13" s="18"/>
      <c r="F13" s="18">
        <f t="shared" si="0"/>
        <v>0</v>
      </c>
    </row>
    <row r="14" spans="1:6" x14ac:dyDescent="0.35">
      <c r="A14" s="16" t="s">
        <v>757</v>
      </c>
      <c r="B14" s="17" t="s">
        <v>758</v>
      </c>
      <c r="C14" s="16" t="s">
        <v>66</v>
      </c>
      <c r="D14" s="16">
        <v>1</v>
      </c>
      <c r="E14" s="18"/>
      <c r="F14" s="18">
        <f t="shared" si="0"/>
        <v>0</v>
      </c>
    </row>
    <row r="15" spans="1:6" ht="19.5" customHeight="1" x14ac:dyDescent="0.35">
      <c r="A15" s="2" t="s">
        <v>759</v>
      </c>
      <c r="B15" s="2"/>
      <c r="C15" s="2"/>
      <c r="D15" s="2"/>
      <c r="E15" s="2"/>
      <c r="F15" s="19">
        <f>SUM(F4:F14)</f>
        <v>0</v>
      </c>
    </row>
    <row r="16" spans="1:6" ht="21.75" customHeight="1" x14ac:dyDescent="0.35">
      <c r="A16" s="3" t="s">
        <v>760</v>
      </c>
      <c r="B16" s="3"/>
      <c r="C16" s="3"/>
      <c r="D16" s="3"/>
      <c r="E16" s="3"/>
      <c r="F16" s="3"/>
    </row>
    <row r="17" spans="1:6" x14ac:dyDescent="0.35">
      <c r="A17" s="16" t="s">
        <v>761</v>
      </c>
      <c r="B17" s="17" t="s">
        <v>762</v>
      </c>
      <c r="C17" s="16" t="s">
        <v>66</v>
      </c>
      <c r="D17" s="16">
        <v>1</v>
      </c>
      <c r="E17" s="18"/>
      <c r="F17" s="18">
        <f t="shared" ref="F17:F23" si="1">D17*E17</f>
        <v>0</v>
      </c>
    </row>
    <row r="18" spans="1:6" x14ac:dyDescent="0.35">
      <c r="A18" s="16" t="s">
        <v>763</v>
      </c>
      <c r="B18" s="17" t="s">
        <v>764</v>
      </c>
      <c r="C18" s="16" t="s">
        <v>66</v>
      </c>
      <c r="D18" s="16">
        <v>2</v>
      </c>
      <c r="E18" s="18"/>
      <c r="F18" s="18">
        <f t="shared" si="1"/>
        <v>0</v>
      </c>
    </row>
    <row r="19" spans="1:6" x14ac:dyDescent="0.35">
      <c r="A19" s="16" t="s">
        <v>765</v>
      </c>
      <c r="B19" s="17" t="s">
        <v>766</v>
      </c>
      <c r="C19" s="16" t="s">
        <v>66</v>
      </c>
      <c r="D19" s="16">
        <v>2</v>
      </c>
      <c r="E19" s="18"/>
      <c r="F19" s="18">
        <f t="shared" si="1"/>
        <v>0</v>
      </c>
    </row>
    <row r="20" spans="1:6" ht="25" x14ac:dyDescent="0.35">
      <c r="A20" s="16" t="s">
        <v>767</v>
      </c>
      <c r="B20" s="17" t="s">
        <v>768</v>
      </c>
      <c r="C20" s="16" t="s">
        <v>66</v>
      </c>
      <c r="D20" s="16">
        <v>8</v>
      </c>
      <c r="E20" s="18"/>
      <c r="F20" s="18">
        <f t="shared" si="1"/>
        <v>0</v>
      </c>
    </row>
    <row r="21" spans="1:6" x14ac:dyDescent="0.35">
      <c r="A21" s="16" t="s">
        <v>769</v>
      </c>
      <c r="B21" s="17" t="s">
        <v>770</v>
      </c>
      <c r="C21" s="16" t="s">
        <v>66</v>
      </c>
      <c r="D21" s="16">
        <v>4</v>
      </c>
      <c r="E21" s="18"/>
      <c r="F21" s="18">
        <f t="shared" si="1"/>
        <v>0</v>
      </c>
    </row>
    <row r="22" spans="1:6" x14ac:dyDescent="0.35">
      <c r="A22" s="16" t="s">
        <v>771</v>
      </c>
      <c r="B22" s="17" t="s">
        <v>772</v>
      </c>
      <c r="C22" s="16" t="s">
        <v>115</v>
      </c>
      <c r="D22" s="16">
        <v>1</v>
      </c>
      <c r="E22" s="18"/>
      <c r="F22" s="18">
        <f t="shared" si="1"/>
        <v>0</v>
      </c>
    </row>
    <row r="23" spans="1:6" ht="25" x14ac:dyDescent="0.35">
      <c r="A23" s="16" t="s">
        <v>773</v>
      </c>
      <c r="B23" s="17" t="s">
        <v>774</v>
      </c>
      <c r="C23" s="16" t="s">
        <v>115</v>
      </c>
      <c r="D23" s="16">
        <v>1</v>
      </c>
      <c r="E23" s="18"/>
      <c r="F23" s="18">
        <f t="shared" si="1"/>
        <v>0</v>
      </c>
    </row>
    <row r="24" spans="1:6" ht="19.5" customHeight="1" x14ac:dyDescent="0.35">
      <c r="A24" s="2" t="s">
        <v>775</v>
      </c>
      <c r="B24" s="2"/>
      <c r="C24" s="2"/>
      <c r="D24" s="2"/>
      <c r="E24" s="2"/>
      <c r="F24" s="19">
        <f>SUM(F17:F23)</f>
        <v>0</v>
      </c>
    </row>
    <row r="25" spans="1:6" ht="21.75" customHeight="1" x14ac:dyDescent="0.35">
      <c r="A25" s="3" t="s">
        <v>776</v>
      </c>
      <c r="B25" s="3"/>
      <c r="C25" s="3"/>
      <c r="D25" s="3"/>
      <c r="E25" s="3"/>
      <c r="F25" s="3"/>
    </row>
    <row r="26" spans="1:6" ht="25" x14ac:dyDescent="0.35">
      <c r="A26" s="16" t="s">
        <v>777</v>
      </c>
      <c r="B26" s="17" t="s">
        <v>778</v>
      </c>
      <c r="C26" s="16" t="s">
        <v>66</v>
      </c>
      <c r="D26" s="16">
        <v>2</v>
      </c>
      <c r="E26" s="18"/>
      <c r="F26" s="18">
        <f>D26*E26</f>
        <v>0</v>
      </c>
    </row>
    <row r="27" spans="1:6" ht="19.5" customHeight="1" x14ac:dyDescent="0.35">
      <c r="A27" s="2" t="s">
        <v>779</v>
      </c>
      <c r="B27" s="2"/>
      <c r="C27" s="2"/>
      <c r="D27" s="2"/>
      <c r="E27" s="2"/>
      <c r="F27" s="19">
        <f>SUM(F26:F26)</f>
        <v>0</v>
      </c>
    </row>
    <row r="28" spans="1:6" ht="21.75" customHeight="1" x14ac:dyDescent="0.35">
      <c r="A28" s="3" t="s">
        <v>780</v>
      </c>
      <c r="B28" s="3"/>
      <c r="C28" s="3"/>
      <c r="D28" s="3"/>
      <c r="E28" s="3"/>
      <c r="F28" s="3"/>
    </row>
    <row r="29" spans="1:6" ht="25" x14ac:dyDescent="0.35">
      <c r="A29" s="16" t="s">
        <v>781</v>
      </c>
      <c r="B29" s="17" t="s">
        <v>782</v>
      </c>
      <c r="C29" s="16" t="s">
        <v>66</v>
      </c>
      <c r="D29" s="16">
        <v>2</v>
      </c>
      <c r="E29" s="18"/>
      <c r="F29" s="18">
        <f>D29*E29</f>
        <v>0</v>
      </c>
    </row>
    <row r="30" spans="1:6" ht="19.5" customHeight="1" x14ac:dyDescent="0.35">
      <c r="A30" s="2" t="s">
        <v>783</v>
      </c>
      <c r="B30" s="2"/>
      <c r="C30" s="2"/>
      <c r="D30" s="2"/>
      <c r="E30" s="2"/>
      <c r="F30" s="19">
        <f>SUM(F29:F29)</f>
        <v>0</v>
      </c>
    </row>
    <row r="31" spans="1:6" ht="25.5" customHeight="1" x14ac:dyDescent="0.35">
      <c r="A31" s="4" t="s">
        <v>784</v>
      </c>
      <c r="B31" s="4"/>
      <c r="C31" s="4"/>
      <c r="D31" s="4"/>
      <c r="E31" s="4"/>
      <c r="F31" s="15">
        <f>F15+F24+F27+F30</f>
        <v>0</v>
      </c>
    </row>
  </sheetData>
  <mergeCells count="10">
    <mergeCell ref="A25:F25"/>
    <mergeCell ref="A27:E27"/>
    <mergeCell ref="A28:F28"/>
    <mergeCell ref="A30:E30"/>
    <mergeCell ref="A31:E31"/>
    <mergeCell ref="A1:F1"/>
    <mergeCell ref="A3:F3"/>
    <mergeCell ref="A15:E15"/>
    <mergeCell ref="A16:F16"/>
    <mergeCell ref="A24:E24"/>
  </mergeCells>
  <printOptions horizontalCentered="1"/>
  <pageMargins left="0.4" right="0.4" top="0.5" bottom="0.5" header="0.511811023622047" footer="0.511811023622047"/>
  <pageSetup paperSize="9"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8"/>
  <sheetViews>
    <sheetView zoomScaleNormal="100" workbookViewId="0">
      <pane ySplit="2" topLeftCell="A3" activePane="bottomLeft" state="frozen"/>
      <selection pane="bottomLeft"/>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785</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786</v>
      </c>
      <c r="B3" s="3"/>
      <c r="C3" s="3"/>
      <c r="D3" s="3"/>
      <c r="E3" s="3"/>
      <c r="F3" s="3"/>
    </row>
    <row r="4" spans="1:6" x14ac:dyDescent="0.35">
      <c r="A4" s="16" t="s">
        <v>787</v>
      </c>
      <c r="B4" s="17" t="s">
        <v>788</v>
      </c>
      <c r="C4" s="16" t="s">
        <v>66</v>
      </c>
      <c r="D4" s="16">
        <v>2</v>
      </c>
      <c r="E4" s="18"/>
      <c r="F4" s="18">
        <f t="shared" ref="F4:F11" si="0">D4*E4</f>
        <v>0</v>
      </c>
    </row>
    <row r="5" spans="1:6" x14ac:dyDescent="0.35">
      <c r="A5" s="16" t="s">
        <v>789</v>
      </c>
      <c r="B5" s="17" t="s">
        <v>790</v>
      </c>
      <c r="C5" s="16" t="s">
        <v>66</v>
      </c>
      <c r="D5" s="16">
        <v>2</v>
      </c>
      <c r="E5" s="18"/>
      <c r="F5" s="18">
        <f t="shared" si="0"/>
        <v>0</v>
      </c>
    </row>
    <row r="6" spans="1:6" x14ac:dyDescent="0.35">
      <c r="A6" s="16" t="s">
        <v>791</v>
      </c>
      <c r="B6" s="17" t="s">
        <v>792</v>
      </c>
      <c r="C6" s="16" t="s">
        <v>66</v>
      </c>
      <c r="D6" s="16">
        <v>1</v>
      </c>
      <c r="E6" s="18"/>
      <c r="F6" s="18">
        <f t="shared" si="0"/>
        <v>0</v>
      </c>
    </row>
    <row r="7" spans="1:6" x14ac:dyDescent="0.35">
      <c r="A7" s="16" t="s">
        <v>793</v>
      </c>
      <c r="B7" s="17" t="s">
        <v>794</v>
      </c>
      <c r="C7" s="16" t="s">
        <v>66</v>
      </c>
      <c r="D7" s="16">
        <v>1</v>
      </c>
      <c r="E7" s="18"/>
      <c r="F7" s="18">
        <f t="shared" si="0"/>
        <v>0</v>
      </c>
    </row>
    <row r="8" spans="1:6" x14ac:dyDescent="0.35">
      <c r="A8" s="16" t="s">
        <v>795</v>
      </c>
      <c r="B8" s="17" t="s">
        <v>796</v>
      </c>
      <c r="C8" s="16" t="s">
        <v>66</v>
      </c>
      <c r="D8" s="16">
        <v>1</v>
      </c>
      <c r="E8" s="18"/>
      <c r="F8" s="18">
        <f t="shared" si="0"/>
        <v>0</v>
      </c>
    </row>
    <row r="9" spans="1:6" x14ac:dyDescent="0.35">
      <c r="A9" s="16" t="s">
        <v>797</v>
      </c>
      <c r="B9" s="17" t="s">
        <v>798</v>
      </c>
      <c r="C9" s="16" t="s">
        <v>66</v>
      </c>
      <c r="D9" s="16">
        <v>4</v>
      </c>
      <c r="E9" s="18"/>
      <c r="F9" s="18">
        <f t="shared" si="0"/>
        <v>0</v>
      </c>
    </row>
    <row r="10" spans="1:6" x14ac:dyDescent="0.35">
      <c r="A10" s="16" t="s">
        <v>799</v>
      </c>
      <c r="B10" s="17" t="s">
        <v>800</v>
      </c>
      <c r="C10" s="16" t="s">
        <v>66</v>
      </c>
      <c r="D10" s="16">
        <v>8</v>
      </c>
      <c r="E10" s="18"/>
      <c r="F10" s="18">
        <f t="shared" si="0"/>
        <v>0</v>
      </c>
    </row>
    <row r="11" spans="1:6" ht="25" x14ac:dyDescent="0.35">
      <c r="A11" s="16" t="s">
        <v>801</v>
      </c>
      <c r="B11" s="17" t="s">
        <v>802</v>
      </c>
      <c r="C11" s="16" t="s">
        <v>244</v>
      </c>
      <c r="D11" s="16">
        <v>1</v>
      </c>
      <c r="E11" s="18"/>
      <c r="F11" s="18">
        <f t="shared" si="0"/>
        <v>0</v>
      </c>
    </row>
    <row r="12" spans="1:6" ht="19.5" customHeight="1" x14ac:dyDescent="0.35">
      <c r="A12" s="2" t="s">
        <v>803</v>
      </c>
      <c r="B12" s="2"/>
      <c r="C12" s="2"/>
      <c r="D12" s="2"/>
      <c r="E12" s="2"/>
      <c r="F12" s="19">
        <f>SUM(F4:F11)</f>
        <v>0</v>
      </c>
    </row>
    <row r="13" spans="1:6" ht="21.75" customHeight="1" x14ac:dyDescent="0.35">
      <c r="A13" s="3" t="s">
        <v>804</v>
      </c>
      <c r="B13" s="3"/>
      <c r="C13" s="3"/>
      <c r="D13" s="3"/>
      <c r="E13" s="3"/>
      <c r="F13" s="3"/>
    </row>
    <row r="14" spans="1:6" x14ac:dyDescent="0.35">
      <c r="A14" s="16" t="s">
        <v>805</v>
      </c>
      <c r="B14" s="17" t="s">
        <v>806</v>
      </c>
      <c r="C14" s="16" t="s">
        <v>66</v>
      </c>
      <c r="D14" s="16">
        <v>3</v>
      </c>
      <c r="E14" s="18"/>
      <c r="F14" s="18">
        <f t="shared" ref="F14:F20" si="1">D14*E14</f>
        <v>0</v>
      </c>
    </row>
    <row r="15" spans="1:6" x14ac:dyDescent="0.35">
      <c r="A15" s="16" t="s">
        <v>807</v>
      </c>
      <c r="B15" s="17" t="s">
        <v>808</v>
      </c>
      <c r="C15" s="16" t="s">
        <v>66</v>
      </c>
      <c r="D15" s="16">
        <v>2</v>
      </c>
      <c r="E15" s="18"/>
      <c r="F15" s="18">
        <f t="shared" si="1"/>
        <v>0</v>
      </c>
    </row>
    <row r="16" spans="1:6" x14ac:dyDescent="0.35">
      <c r="A16" s="16" t="s">
        <v>809</v>
      </c>
      <c r="B16" s="17" t="s">
        <v>810</v>
      </c>
      <c r="C16" s="16" t="s">
        <v>66</v>
      </c>
      <c r="D16" s="16">
        <v>1</v>
      </c>
      <c r="E16" s="18"/>
      <c r="F16" s="18">
        <f t="shared" si="1"/>
        <v>0</v>
      </c>
    </row>
    <row r="17" spans="1:6" x14ac:dyDescent="0.35">
      <c r="A17" s="16" t="s">
        <v>811</v>
      </c>
      <c r="B17" s="17" t="s">
        <v>812</v>
      </c>
      <c r="C17" s="16" t="s">
        <v>66</v>
      </c>
      <c r="D17" s="16">
        <v>1</v>
      </c>
      <c r="E17" s="18"/>
      <c r="F17" s="18">
        <f t="shared" si="1"/>
        <v>0</v>
      </c>
    </row>
    <row r="18" spans="1:6" x14ac:dyDescent="0.35">
      <c r="A18" s="16" t="s">
        <v>813</v>
      </c>
      <c r="B18" s="17" t="s">
        <v>814</v>
      </c>
      <c r="C18" s="16" t="s">
        <v>66</v>
      </c>
      <c r="D18" s="16">
        <v>2</v>
      </c>
      <c r="E18" s="18"/>
      <c r="F18" s="18">
        <f t="shared" si="1"/>
        <v>0</v>
      </c>
    </row>
    <row r="19" spans="1:6" x14ac:dyDescent="0.35">
      <c r="A19" s="16" t="s">
        <v>815</v>
      </c>
      <c r="B19" s="17" t="s">
        <v>816</v>
      </c>
      <c r="C19" s="16" t="s">
        <v>115</v>
      </c>
      <c r="D19" s="16">
        <v>4</v>
      </c>
      <c r="E19" s="18"/>
      <c r="F19" s="18">
        <f t="shared" si="1"/>
        <v>0</v>
      </c>
    </row>
    <row r="20" spans="1:6" x14ac:dyDescent="0.35">
      <c r="A20" s="16" t="s">
        <v>817</v>
      </c>
      <c r="B20" s="17" t="s">
        <v>818</v>
      </c>
      <c r="C20" s="16" t="s">
        <v>244</v>
      </c>
      <c r="D20" s="16">
        <v>1</v>
      </c>
      <c r="E20" s="18"/>
      <c r="F20" s="18">
        <f t="shared" si="1"/>
        <v>0</v>
      </c>
    </row>
    <row r="21" spans="1:6" ht="19.5" customHeight="1" x14ac:dyDescent="0.35">
      <c r="A21" s="2" t="s">
        <v>819</v>
      </c>
      <c r="B21" s="2"/>
      <c r="C21" s="2"/>
      <c r="D21" s="2"/>
      <c r="E21" s="2"/>
      <c r="F21" s="19">
        <f>SUM(F14:F20)</f>
        <v>0</v>
      </c>
    </row>
    <row r="22" spans="1:6" ht="21.75" customHeight="1" x14ac:dyDescent="0.35">
      <c r="A22" s="3" t="s">
        <v>820</v>
      </c>
      <c r="B22" s="3"/>
      <c r="C22" s="3"/>
      <c r="D22" s="3"/>
      <c r="E22" s="3"/>
      <c r="F22" s="3"/>
    </row>
    <row r="23" spans="1:6" ht="25" x14ac:dyDescent="0.35">
      <c r="A23" s="16" t="s">
        <v>821</v>
      </c>
      <c r="B23" s="17" t="s">
        <v>822</v>
      </c>
      <c r="C23" s="16" t="s">
        <v>115</v>
      </c>
      <c r="D23" s="16">
        <v>6</v>
      </c>
      <c r="E23" s="18"/>
      <c r="F23" s="18">
        <f>D23*E23</f>
        <v>0</v>
      </c>
    </row>
    <row r="24" spans="1:6" x14ac:dyDescent="0.35">
      <c r="A24" s="16" t="s">
        <v>823</v>
      </c>
      <c r="B24" s="17" t="s">
        <v>824</v>
      </c>
      <c r="C24" s="16" t="s">
        <v>115</v>
      </c>
      <c r="D24" s="16">
        <v>2</v>
      </c>
      <c r="E24" s="18"/>
      <c r="F24" s="18">
        <f>D24*E24</f>
        <v>0</v>
      </c>
    </row>
    <row r="25" spans="1:6" x14ac:dyDescent="0.35">
      <c r="A25" s="16" t="s">
        <v>825</v>
      </c>
      <c r="B25" s="17" t="s">
        <v>826</v>
      </c>
      <c r="C25" s="16" t="s">
        <v>66</v>
      </c>
      <c r="D25" s="16">
        <v>14</v>
      </c>
      <c r="E25" s="18"/>
      <c r="F25" s="18">
        <f>D25*E25</f>
        <v>0</v>
      </c>
    </row>
    <row r="26" spans="1:6" x14ac:dyDescent="0.35">
      <c r="A26" s="16" t="s">
        <v>827</v>
      </c>
      <c r="B26" s="17" t="s">
        <v>828</v>
      </c>
      <c r="C26" s="16" t="s">
        <v>66</v>
      </c>
      <c r="D26" s="16">
        <v>12</v>
      </c>
      <c r="E26" s="18"/>
      <c r="F26" s="18">
        <f>D26*E26</f>
        <v>0</v>
      </c>
    </row>
    <row r="27" spans="1:6" ht="19.5" customHeight="1" x14ac:dyDescent="0.35">
      <c r="A27" s="2" t="s">
        <v>829</v>
      </c>
      <c r="B27" s="2"/>
      <c r="C27" s="2"/>
      <c r="D27" s="2"/>
      <c r="E27" s="2"/>
      <c r="F27" s="19">
        <f>SUM(F23:F26)</f>
        <v>0</v>
      </c>
    </row>
    <row r="28" spans="1:6" ht="21.75" customHeight="1" x14ac:dyDescent="0.35">
      <c r="A28" s="3" t="s">
        <v>830</v>
      </c>
      <c r="B28" s="3"/>
      <c r="C28" s="3"/>
      <c r="D28" s="3"/>
      <c r="E28" s="3"/>
      <c r="F28" s="3"/>
    </row>
    <row r="29" spans="1:6" x14ac:dyDescent="0.35">
      <c r="A29" s="16" t="s">
        <v>831</v>
      </c>
      <c r="B29" s="17" t="s">
        <v>832</v>
      </c>
      <c r="C29" s="16" t="s">
        <v>66</v>
      </c>
      <c r="D29" s="16">
        <v>4</v>
      </c>
      <c r="E29" s="18"/>
      <c r="F29" s="18">
        <f t="shared" ref="F29:F36" si="2">D29*E29</f>
        <v>0</v>
      </c>
    </row>
    <row r="30" spans="1:6" x14ac:dyDescent="0.35">
      <c r="A30" s="16" t="s">
        <v>833</v>
      </c>
      <c r="B30" s="17" t="s">
        <v>834</v>
      </c>
      <c r="C30" s="16" t="s">
        <v>66</v>
      </c>
      <c r="D30" s="16">
        <v>8</v>
      </c>
      <c r="E30" s="18"/>
      <c r="F30" s="18">
        <f t="shared" si="2"/>
        <v>0</v>
      </c>
    </row>
    <row r="31" spans="1:6" x14ac:dyDescent="0.35">
      <c r="A31" s="16" t="s">
        <v>835</v>
      </c>
      <c r="B31" s="17" t="s">
        <v>836</v>
      </c>
      <c r="C31" s="16" t="s">
        <v>66</v>
      </c>
      <c r="D31" s="16">
        <v>6</v>
      </c>
      <c r="E31" s="18"/>
      <c r="F31" s="18">
        <f t="shared" si="2"/>
        <v>0</v>
      </c>
    </row>
    <row r="32" spans="1:6" x14ac:dyDescent="0.35">
      <c r="A32" s="16" t="s">
        <v>837</v>
      </c>
      <c r="B32" s="17" t="s">
        <v>838</v>
      </c>
      <c r="C32" s="16" t="s">
        <v>66</v>
      </c>
      <c r="D32" s="16">
        <v>3</v>
      </c>
      <c r="E32" s="18"/>
      <c r="F32" s="18">
        <f t="shared" si="2"/>
        <v>0</v>
      </c>
    </row>
    <row r="33" spans="1:6" x14ac:dyDescent="0.35">
      <c r="A33" s="16" t="s">
        <v>839</v>
      </c>
      <c r="B33" s="17" t="s">
        <v>840</v>
      </c>
      <c r="C33" s="16" t="s">
        <v>66</v>
      </c>
      <c r="D33" s="16">
        <v>3</v>
      </c>
      <c r="E33" s="18"/>
      <c r="F33" s="18">
        <f t="shared" si="2"/>
        <v>0</v>
      </c>
    </row>
    <row r="34" spans="1:6" x14ac:dyDescent="0.35">
      <c r="A34" s="16" t="s">
        <v>841</v>
      </c>
      <c r="B34" s="17" t="s">
        <v>842</v>
      </c>
      <c r="C34" s="16" t="s">
        <v>115</v>
      </c>
      <c r="D34" s="16">
        <v>1</v>
      </c>
      <c r="E34" s="18"/>
      <c r="F34" s="18">
        <f t="shared" si="2"/>
        <v>0</v>
      </c>
    </row>
    <row r="35" spans="1:6" x14ac:dyDescent="0.35">
      <c r="A35" s="16" t="s">
        <v>843</v>
      </c>
      <c r="B35" s="17" t="s">
        <v>844</v>
      </c>
      <c r="C35" s="16" t="s">
        <v>244</v>
      </c>
      <c r="D35" s="16">
        <v>1</v>
      </c>
      <c r="E35" s="18"/>
      <c r="F35" s="18">
        <f t="shared" si="2"/>
        <v>0</v>
      </c>
    </row>
    <row r="36" spans="1:6" x14ac:dyDescent="0.35">
      <c r="A36" s="16" t="s">
        <v>845</v>
      </c>
      <c r="B36" s="17" t="s">
        <v>846</v>
      </c>
      <c r="C36" s="16" t="s">
        <v>244</v>
      </c>
      <c r="D36" s="16">
        <v>1</v>
      </c>
      <c r="E36" s="18"/>
      <c r="F36" s="18">
        <f t="shared" si="2"/>
        <v>0</v>
      </c>
    </row>
    <row r="37" spans="1:6" ht="19.5" customHeight="1" x14ac:dyDescent="0.35">
      <c r="A37" s="2" t="s">
        <v>847</v>
      </c>
      <c r="B37" s="2"/>
      <c r="C37" s="2"/>
      <c r="D37" s="2"/>
      <c r="E37" s="2"/>
      <c r="F37" s="19">
        <f>SUM(F29:F36)</f>
        <v>0</v>
      </c>
    </row>
    <row r="38" spans="1:6" ht="25.5" customHeight="1" x14ac:dyDescent="0.35">
      <c r="A38" s="4" t="s">
        <v>848</v>
      </c>
      <c r="B38" s="4"/>
      <c r="C38" s="4"/>
      <c r="D38" s="4"/>
      <c r="E38" s="4"/>
      <c r="F38" s="15">
        <f>F12+F21+F27+F37</f>
        <v>0</v>
      </c>
    </row>
  </sheetData>
  <mergeCells count="10">
    <mergeCell ref="A22:F22"/>
    <mergeCell ref="A27:E27"/>
    <mergeCell ref="A28:F28"/>
    <mergeCell ref="A37:E37"/>
    <mergeCell ref="A38:E38"/>
    <mergeCell ref="A1:F1"/>
    <mergeCell ref="A3:F3"/>
    <mergeCell ref="A12:E12"/>
    <mergeCell ref="A13:F13"/>
    <mergeCell ref="A21:E21"/>
  </mergeCells>
  <printOptions horizontalCentered="1"/>
  <pageMargins left="0.4" right="0.4" top="0.5" bottom="0.5"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3"/>
  <sheetViews>
    <sheetView zoomScaleNormal="100" workbookViewId="0">
      <selection sqref="A1:C1"/>
    </sheetView>
  </sheetViews>
  <sheetFormatPr defaultColWidth="8.6328125" defaultRowHeight="14.5" x14ac:dyDescent="0.35"/>
  <cols>
    <col min="1" max="1" width="6" customWidth="1"/>
    <col min="2" max="2" width="60" customWidth="1"/>
    <col min="3" max="3" width="22" customWidth="1"/>
  </cols>
  <sheetData>
    <row r="1" spans="1:3" ht="27.75" customHeight="1" x14ac:dyDescent="0.35">
      <c r="A1" s="5" t="s">
        <v>43</v>
      </c>
      <c r="B1" s="5"/>
      <c r="C1" s="5"/>
    </row>
    <row r="2" spans="1:3" x14ac:dyDescent="0.35">
      <c r="A2" s="11" t="s">
        <v>44</v>
      </c>
      <c r="B2" s="11" t="s">
        <v>45</v>
      </c>
      <c r="C2" s="11" t="s">
        <v>46</v>
      </c>
    </row>
    <row r="3" spans="1:3" x14ac:dyDescent="0.35">
      <c r="A3" s="12">
        <v>1</v>
      </c>
      <c r="B3" s="13" t="s">
        <v>47</v>
      </c>
      <c r="C3" s="14">
        <f>'1. Chambres et linge'!F105</f>
        <v>0</v>
      </c>
    </row>
    <row r="4" spans="1:3" x14ac:dyDescent="0.35">
      <c r="A4" s="12">
        <v>2</v>
      </c>
      <c r="B4" s="13" t="s">
        <v>48</v>
      </c>
      <c r="C4" s="14">
        <f>'2. Salons et reception'!F79</f>
        <v>0</v>
      </c>
    </row>
    <row r="5" spans="1:3" x14ac:dyDescent="0.35">
      <c r="A5" s="12">
        <v>3</v>
      </c>
      <c r="B5" s="13" t="s">
        <v>49</v>
      </c>
      <c r="C5" s="14">
        <f>'3. Salle a manger'!F55</f>
        <v>0</v>
      </c>
    </row>
    <row r="6" spans="1:3" x14ac:dyDescent="0.35">
      <c r="A6" s="12">
        <v>4</v>
      </c>
      <c r="B6" s="13" t="s">
        <v>50</v>
      </c>
      <c r="C6" s="14">
        <f>'4. Equipement cuisine'!F46</f>
        <v>0</v>
      </c>
    </row>
    <row r="7" spans="1:3" x14ac:dyDescent="0.35">
      <c r="A7" s="12">
        <v>5</v>
      </c>
      <c r="B7" s="13" t="s">
        <v>51</v>
      </c>
      <c r="C7" s="14">
        <f>'5. SDB et serviettes'!F51</f>
        <v>0</v>
      </c>
    </row>
    <row r="8" spans="1:3" x14ac:dyDescent="0.35">
      <c r="A8" s="12">
        <v>6</v>
      </c>
      <c r="B8" s="13" t="s">
        <v>52</v>
      </c>
      <c r="C8" s="14">
        <f>'6. Luminaires decoratifs'!F16</f>
        <v>0</v>
      </c>
    </row>
    <row r="9" spans="1:3" x14ac:dyDescent="0.35">
      <c r="A9" s="12">
        <v>7</v>
      </c>
      <c r="B9" s="13" t="s">
        <v>53</v>
      </c>
      <c r="C9" s="14">
        <f>'7. Exterieur et piscine'!F40</f>
        <v>0</v>
      </c>
    </row>
    <row r="10" spans="1:3" x14ac:dyDescent="0.35">
      <c r="A10" s="12">
        <v>8</v>
      </c>
      <c r="B10" s="13" t="s">
        <v>54</v>
      </c>
      <c r="C10" s="14">
        <f>'8. Electronique et AV'!F31</f>
        <v>0</v>
      </c>
    </row>
    <row r="11" spans="1:3" x14ac:dyDescent="0.35">
      <c r="A11" s="12">
        <v>9</v>
      </c>
      <c r="B11" s="13" t="s">
        <v>55</v>
      </c>
      <c r="C11" s="14">
        <f>'9. Service et BOH'!F38</f>
        <v>0</v>
      </c>
    </row>
    <row r="13" spans="1:3" ht="25.5" customHeight="1" x14ac:dyDescent="0.35">
      <c r="A13" s="4" t="s">
        <v>56</v>
      </c>
      <c r="B13" s="4"/>
      <c r="C13" s="15">
        <f>SUM(C3,C4,C5,C6,C7,C8,C9,C10,C11)</f>
        <v>0</v>
      </c>
    </row>
  </sheetData>
  <mergeCells count="2">
    <mergeCell ref="A1:C1"/>
    <mergeCell ref="A13:B13"/>
  </mergeCells>
  <printOptions horizontalCentered="1"/>
  <pageMargins left="0.5" right="0.5" top="0.5" bottom="0.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5"/>
  <sheetViews>
    <sheetView zoomScaleNormal="100" workbookViewId="0">
      <pane ySplit="2" topLeftCell="A3" activePane="bottomLeft" state="frozen"/>
      <selection pane="bottomLeft" sqref="A1:F1"/>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57</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63</v>
      </c>
      <c r="B3" s="3"/>
      <c r="C3" s="3"/>
      <c r="D3" s="3"/>
      <c r="E3" s="3"/>
      <c r="F3" s="3"/>
    </row>
    <row r="4" spans="1:6" ht="25" x14ac:dyDescent="0.35">
      <c r="A4" s="16" t="s">
        <v>64</v>
      </c>
      <c r="B4" s="17" t="s">
        <v>65</v>
      </c>
      <c r="C4" s="16" t="s">
        <v>66</v>
      </c>
      <c r="D4" s="16">
        <v>1</v>
      </c>
      <c r="E4" s="18"/>
      <c r="F4" s="18">
        <f t="shared" ref="F4:F11" si="0">D4*E4</f>
        <v>0</v>
      </c>
    </row>
    <row r="5" spans="1:6" ht="25" x14ac:dyDescent="0.35">
      <c r="A5" s="16" t="s">
        <v>67</v>
      </c>
      <c r="B5" s="17" t="s">
        <v>68</v>
      </c>
      <c r="C5" s="16" t="s">
        <v>66</v>
      </c>
      <c r="D5" s="16">
        <v>1</v>
      </c>
      <c r="E5" s="18"/>
      <c r="F5" s="18">
        <f t="shared" si="0"/>
        <v>0</v>
      </c>
    </row>
    <row r="6" spans="1:6" x14ac:dyDescent="0.35">
      <c r="A6" s="16" t="s">
        <v>69</v>
      </c>
      <c r="B6" s="17" t="s">
        <v>70</v>
      </c>
      <c r="C6" s="16" t="s">
        <v>66</v>
      </c>
      <c r="D6" s="16">
        <v>1</v>
      </c>
      <c r="E6" s="18"/>
      <c r="F6" s="18">
        <f t="shared" si="0"/>
        <v>0</v>
      </c>
    </row>
    <row r="7" spans="1:6" x14ac:dyDescent="0.35">
      <c r="A7" s="16" t="s">
        <v>71</v>
      </c>
      <c r="B7" s="17" t="s">
        <v>72</v>
      </c>
      <c r="C7" s="16" t="s">
        <v>66</v>
      </c>
      <c r="D7" s="16">
        <v>2</v>
      </c>
      <c r="E7" s="18"/>
      <c r="F7" s="18">
        <f t="shared" si="0"/>
        <v>0</v>
      </c>
    </row>
    <row r="8" spans="1:6" x14ac:dyDescent="0.35">
      <c r="A8" s="16" t="s">
        <v>73</v>
      </c>
      <c r="B8" s="17" t="s">
        <v>74</v>
      </c>
      <c r="C8" s="16" t="s">
        <v>66</v>
      </c>
      <c r="D8" s="16">
        <v>1</v>
      </c>
      <c r="E8" s="18"/>
      <c r="F8" s="18">
        <f t="shared" si="0"/>
        <v>0</v>
      </c>
    </row>
    <row r="9" spans="1:6" x14ac:dyDescent="0.35">
      <c r="A9" s="16" t="s">
        <v>75</v>
      </c>
      <c r="B9" s="17" t="s">
        <v>76</v>
      </c>
      <c r="C9" s="16" t="s">
        <v>66</v>
      </c>
      <c r="D9" s="16">
        <v>1</v>
      </c>
      <c r="E9" s="18"/>
      <c r="F9" s="18">
        <f t="shared" si="0"/>
        <v>0</v>
      </c>
    </row>
    <row r="10" spans="1:6" x14ac:dyDescent="0.35">
      <c r="A10" s="16" t="s">
        <v>77</v>
      </c>
      <c r="B10" s="17" t="s">
        <v>78</v>
      </c>
      <c r="C10" s="16" t="s">
        <v>66</v>
      </c>
      <c r="D10" s="16">
        <v>1</v>
      </c>
      <c r="E10" s="18"/>
      <c r="F10" s="18">
        <f t="shared" si="0"/>
        <v>0</v>
      </c>
    </row>
    <row r="11" spans="1:6" x14ac:dyDescent="0.35">
      <c r="A11" s="16" t="s">
        <v>79</v>
      </c>
      <c r="B11" s="17" t="s">
        <v>80</v>
      </c>
      <c r="C11" s="16" t="s">
        <v>66</v>
      </c>
      <c r="D11" s="16">
        <v>1</v>
      </c>
      <c r="E11" s="18"/>
      <c r="F11" s="18">
        <f t="shared" si="0"/>
        <v>0</v>
      </c>
    </row>
    <row r="12" spans="1:6" ht="19.5" customHeight="1" x14ac:dyDescent="0.35">
      <c r="A12" s="2" t="s">
        <v>81</v>
      </c>
      <c r="B12" s="2"/>
      <c r="C12" s="2"/>
      <c r="D12" s="2"/>
      <c r="E12" s="2"/>
      <c r="F12" s="19">
        <f>SUM(F4:F11)</f>
        <v>0</v>
      </c>
    </row>
    <row r="13" spans="1:6" ht="21.75" customHeight="1" x14ac:dyDescent="0.35">
      <c r="A13" s="3" t="s">
        <v>82</v>
      </c>
      <c r="B13" s="3"/>
      <c r="C13" s="3"/>
      <c r="D13" s="3"/>
      <c r="E13" s="3"/>
      <c r="F13" s="3"/>
    </row>
    <row r="14" spans="1:6" x14ac:dyDescent="0.35">
      <c r="A14" s="16" t="s">
        <v>83</v>
      </c>
      <c r="B14" s="17" t="s">
        <v>84</v>
      </c>
      <c r="C14" s="16" t="s">
        <v>66</v>
      </c>
      <c r="D14" s="16">
        <v>1</v>
      </c>
      <c r="E14" s="18"/>
      <c r="F14" s="18">
        <f t="shared" ref="F14:F20" si="1">D14*E14</f>
        <v>0</v>
      </c>
    </row>
    <row r="15" spans="1:6" x14ac:dyDescent="0.35">
      <c r="A15" s="16" t="s">
        <v>85</v>
      </c>
      <c r="B15" s="17" t="s">
        <v>86</v>
      </c>
      <c r="C15" s="16" t="s">
        <v>66</v>
      </c>
      <c r="D15" s="16">
        <v>1</v>
      </c>
      <c r="E15" s="18"/>
      <c r="F15" s="18">
        <f t="shared" si="1"/>
        <v>0</v>
      </c>
    </row>
    <row r="16" spans="1:6" x14ac:dyDescent="0.35">
      <c r="A16" s="16" t="s">
        <v>87</v>
      </c>
      <c r="B16" s="17" t="s">
        <v>88</v>
      </c>
      <c r="C16" s="16" t="s">
        <v>66</v>
      </c>
      <c r="D16" s="16">
        <v>1</v>
      </c>
      <c r="E16" s="18"/>
      <c r="F16" s="18">
        <f t="shared" si="1"/>
        <v>0</v>
      </c>
    </row>
    <row r="17" spans="1:6" x14ac:dyDescent="0.35">
      <c r="A17" s="16" t="s">
        <v>89</v>
      </c>
      <c r="B17" s="17" t="s">
        <v>90</v>
      </c>
      <c r="C17" s="16" t="s">
        <v>66</v>
      </c>
      <c r="D17" s="16">
        <v>2</v>
      </c>
      <c r="E17" s="18"/>
      <c r="F17" s="18">
        <f t="shared" si="1"/>
        <v>0</v>
      </c>
    </row>
    <row r="18" spans="1:6" x14ac:dyDescent="0.35">
      <c r="A18" s="16" t="s">
        <v>91</v>
      </c>
      <c r="B18" s="17" t="s">
        <v>92</v>
      </c>
      <c r="C18" s="16" t="s">
        <v>66</v>
      </c>
      <c r="D18" s="16">
        <v>1</v>
      </c>
      <c r="E18" s="18"/>
      <c r="F18" s="18">
        <f t="shared" si="1"/>
        <v>0</v>
      </c>
    </row>
    <row r="19" spans="1:6" x14ac:dyDescent="0.35">
      <c r="A19" s="16" t="s">
        <v>93</v>
      </c>
      <c r="B19" s="17" t="s">
        <v>94</v>
      </c>
      <c r="C19" s="16" t="s">
        <v>66</v>
      </c>
      <c r="D19" s="16">
        <v>1</v>
      </c>
      <c r="E19" s="18"/>
      <c r="F19" s="18">
        <f t="shared" si="1"/>
        <v>0</v>
      </c>
    </row>
    <row r="20" spans="1:6" x14ac:dyDescent="0.35">
      <c r="A20" s="16" t="s">
        <v>95</v>
      </c>
      <c r="B20" s="17" t="s">
        <v>96</v>
      </c>
      <c r="C20" s="16" t="s">
        <v>66</v>
      </c>
      <c r="D20" s="16">
        <v>1</v>
      </c>
      <c r="E20" s="18"/>
      <c r="F20" s="18">
        <f t="shared" si="1"/>
        <v>0</v>
      </c>
    </row>
    <row r="21" spans="1:6" ht="19.5" customHeight="1" x14ac:dyDescent="0.35">
      <c r="A21" s="2" t="s">
        <v>97</v>
      </c>
      <c r="B21" s="2"/>
      <c r="C21" s="2"/>
      <c r="D21" s="2"/>
      <c r="E21" s="2"/>
      <c r="F21" s="19">
        <f>SUM(F14:F20)</f>
        <v>0</v>
      </c>
    </row>
    <row r="22" spans="1:6" ht="21.75" customHeight="1" x14ac:dyDescent="0.35">
      <c r="A22" s="3" t="s">
        <v>98</v>
      </c>
      <c r="B22" s="3"/>
      <c r="C22" s="3"/>
      <c r="D22" s="3"/>
      <c r="E22" s="3"/>
      <c r="F22" s="3"/>
    </row>
    <row r="23" spans="1:6" x14ac:dyDescent="0.35">
      <c r="A23" s="16" t="s">
        <v>99</v>
      </c>
      <c r="B23" s="17" t="s">
        <v>100</v>
      </c>
      <c r="C23" s="16" t="s">
        <v>66</v>
      </c>
      <c r="D23" s="16">
        <v>1</v>
      </c>
      <c r="E23" s="18"/>
      <c r="F23" s="18">
        <f t="shared" ref="F23:F31" si="2">D23*E23</f>
        <v>0</v>
      </c>
    </row>
    <row r="24" spans="1:6" x14ac:dyDescent="0.35">
      <c r="A24" s="16" t="s">
        <v>101</v>
      </c>
      <c r="B24" s="17" t="s">
        <v>102</v>
      </c>
      <c r="C24" s="16" t="s">
        <v>66</v>
      </c>
      <c r="D24" s="16">
        <v>1</v>
      </c>
      <c r="E24" s="18"/>
      <c r="F24" s="18">
        <f t="shared" si="2"/>
        <v>0</v>
      </c>
    </row>
    <row r="25" spans="1:6" x14ac:dyDescent="0.35">
      <c r="A25" s="16" t="s">
        <v>103</v>
      </c>
      <c r="B25" s="17" t="s">
        <v>104</v>
      </c>
      <c r="C25" s="16" t="s">
        <v>66</v>
      </c>
      <c r="D25" s="16">
        <v>1</v>
      </c>
      <c r="E25" s="18"/>
      <c r="F25" s="18">
        <f t="shared" si="2"/>
        <v>0</v>
      </c>
    </row>
    <row r="26" spans="1:6" x14ac:dyDescent="0.35">
      <c r="A26" s="16" t="s">
        <v>105</v>
      </c>
      <c r="B26" s="17" t="s">
        <v>106</v>
      </c>
      <c r="C26" s="16" t="s">
        <v>66</v>
      </c>
      <c r="D26" s="16">
        <v>2</v>
      </c>
      <c r="E26" s="18"/>
      <c r="F26" s="18">
        <f t="shared" si="2"/>
        <v>0</v>
      </c>
    </row>
    <row r="27" spans="1:6" x14ac:dyDescent="0.35">
      <c r="A27" s="16" t="s">
        <v>107</v>
      </c>
      <c r="B27" s="17" t="s">
        <v>108</v>
      </c>
      <c r="C27" s="16" t="s">
        <v>66</v>
      </c>
      <c r="D27" s="16">
        <v>1</v>
      </c>
      <c r="E27" s="18"/>
      <c r="F27" s="18">
        <f t="shared" si="2"/>
        <v>0</v>
      </c>
    </row>
    <row r="28" spans="1:6" x14ac:dyDescent="0.35">
      <c r="A28" s="16" t="s">
        <v>109</v>
      </c>
      <c r="B28" s="17" t="s">
        <v>110</v>
      </c>
      <c r="C28" s="16" t="s">
        <v>66</v>
      </c>
      <c r="D28" s="16">
        <v>1</v>
      </c>
      <c r="E28" s="18"/>
      <c r="F28" s="18">
        <f t="shared" si="2"/>
        <v>0</v>
      </c>
    </row>
    <row r="29" spans="1:6" x14ac:dyDescent="0.35">
      <c r="A29" s="16" t="s">
        <v>111</v>
      </c>
      <c r="B29" s="17" t="s">
        <v>112</v>
      </c>
      <c r="C29" s="16" t="s">
        <v>66</v>
      </c>
      <c r="D29" s="16">
        <v>1</v>
      </c>
      <c r="E29" s="18"/>
      <c r="F29" s="18">
        <f t="shared" si="2"/>
        <v>0</v>
      </c>
    </row>
    <row r="30" spans="1:6" x14ac:dyDescent="0.35">
      <c r="A30" s="16" t="s">
        <v>113</v>
      </c>
      <c r="B30" s="17" t="s">
        <v>114</v>
      </c>
      <c r="C30" s="16" t="s">
        <v>115</v>
      </c>
      <c r="D30" s="16">
        <v>1</v>
      </c>
      <c r="E30" s="18"/>
      <c r="F30" s="18">
        <f t="shared" si="2"/>
        <v>0</v>
      </c>
    </row>
    <row r="31" spans="1:6" x14ac:dyDescent="0.35">
      <c r="A31" s="16" t="s">
        <v>116</v>
      </c>
      <c r="B31" s="17" t="s">
        <v>117</v>
      </c>
      <c r="C31" s="16" t="s">
        <v>66</v>
      </c>
      <c r="D31" s="16">
        <v>1</v>
      </c>
      <c r="E31" s="18"/>
      <c r="F31" s="18">
        <f t="shared" si="2"/>
        <v>0</v>
      </c>
    </row>
    <row r="32" spans="1:6" ht="19.5" customHeight="1" x14ac:dyDescent="0.35">
      <c r="A32" s="2" t="s">
        <v>118</v>
      </c>
      <c r="B32" s="2"/>
      <c r="C32" s="2"/>
      <c r="D32" s="2"/>
      <c r="E32" s="2"/>
      <c r="F32" s="19">
        <f>SUM(F23:F31)</f>
        <v>0</v>
      </c>
    </row>
    <row r="33" spans="1:6" ht="21.75" customHeight="1" x14ac:dyDescent="0.35">
      <c r="A33" s="3" t="s">
        <v>119</v>
      </c>
      <c r="B33" s="3"/>
      <c r="C33" s="3"/>
      <c r="D33" s="3"/>
      <c r="E33" s="3"/>
      <c r="F33" s="3"/>
    </row>
    <row r="34" spans="1:6" x14ac:dyDescent="0.35">
      <c r="A34" s="16" t="s">
        <v>120</v>
      </c>
      <c r="B34" s="17" t="s">
        <v>121</v>
      </c>
      <c r="C34" s="16" t="s">
        <v>66</v>
      </c>
      <c r="D34" s="16">
        <v>3</v>
      </c>
      <c r="E34" s="18"/>
      <c r="F34" s="18">
        <f t="shared" ref="F34:F40" si="3">D34*E34</f>
        <v>0</v>
      </c>
    </row>
    <row r="35" spans="1:6" x14ac:dyDescent="0.35">
      <c r="A35" s="16" t="s">
        <v>122</v>
      </c>
      <c r="B35" s="17" t="s">
        <v>123</v>
      </c>
      <c r="C35" s="16" t="s">
        <v>66</v>
      </c>
      <c r="D35" s="16">
        <v>3</v>
      </c>
      <c r="E35" s="18"/>
      <c r="F35" s="18">
        <f t="shared" si="3"/>
        <v>0</v>
      </c>
    </row>
    <row r="36" spans="1:6" x14ac:dyDescent="0.35">
      <c r="A36" s="16" t="s">
        <v>124</v>
      </c>
      <c r="B36" s="17" t="s">
        <v>88</v>
      </c>
      <c r="C36" s="16" t="s">
        <v>66</v>
      </c>
      <c r="D36" s="16">
        <v>3</v>
      </c>
      <c r="E36" s="18"/>
      <c r="F36" s="18">
        <f t="shared" si="3"/>
        <v>0</v>
      </c>
    </row>
    <row r="37" spans="1:6" x14ac:dyDescent="0.35">
      <c r="A37" s="16" t="s">
        <v>125</v>
      </c>
      <c r="B37" s="17" t="s">
        <v>126</v>
      </c>
      <c r="C37" s="16" t="s">
        <v>115</v>
      </c>
      <c r="D37" s="16">
        <v>3</v>
      </c>
      <c r="E37" s="18"/>
      <c r="F37" s="18">
        <f t="shared" si="3"/>
        <v>0</v>
      </c>
    </row>
    <row r="38" spans="1:6" x14ac:dyDescent="0.35">
      <c r="A38" s="16" t="s">
        <v>127</v>
      </c>
      <c r="B38" s="17" t="s">
        <v>128</v>
      </c>
      <c r="C38" s="16" t="s">
        <v>66</v>
      </c>
      <c r="D38" s="16">
        <v>3</v>
      </c>
      <c r="E38" s="18"/>
      <c r="F38" s="18">
        <f t="shared" si="3"/>
        <v>0</v>
      </c>
    </row>
    <row r="39" spans="1:6" x14ac:dyDescent="0.35">
      <c r="A39" s="16" t="s">
        <v>129</v>
      </c>
      <c r="B39" s="17" t="s">
        <v>130</v>
      </c>
      <c r="C39" s="16" t="s">
        <v>115</v>
      </c>
      <c r="D39" s="16">
        <v>3</v>
      </c>
      <c r="E39" s="18"/>
      <c r="F39" s="18">
        <f t="shared" si="3"/>
        <v>0</v>
      </c>
    </row>
    <row r="40" spans="1:6" x14ac:dyDescent="0.35">
      <c r="A40" s="16" t="s">
        <v>131</v>
      </c>
      <c r="B40" s="17" t="s">
        <v>132</v>
      </c>
      <c r="C40" s="16" t="s">
        <v>66</v>
      </c>
      <c r="D40" s="16">
        <v>3</v>
      </c>
      <c r="E40" s="18"/>
      <c r="F40" s="18">
        <f t="shared" si="3"/>
        <v>0</v>
      </c>
    </row>
    <row r="41" spans="1:6" ht="19.5" customHeight="1" x14ac:dyDescent="0.35">
      <c r="A41" s="2" t="s">
        <v>133</v>
      </c>
      <c r="B41" s="2"/>
      <c r="C41" s="2"/>
      <c r="D41" s="2"/>
      <c r="E41" s="2"/>
      <c r="F41" s="19">
        <f>SUM(F34:F40)</f>
        <v>0</v>
      </c>
    </row>
    <row r="42" spans="1:6" ht="21.75" customHeight="1" x14ac:dyDescent="0.35">
      <c r="A42" s="3" t="s">
        <v>134</v>
      </c>
      <c r="B42" s="3"/>
      <c r="C42" s="3"/>
      <c r="D42" s="3"/>
      <c r="E42" s="3"/>
      <c r="F42" s="3"/>
    </row>
    <row r="43" spans="1:6" x14ac:dyDescent="0.35">
      <c r="A43" s="16" t="s">
        <v>135</v>
      </c>
      <c r="B43" s="17" t="s">
        <v>136</v>
      </c>
      <c r="C43" s="16" t="s">
        <v>66</v>
      </c>
      <c r="D43" s="16">
        <v>2</v>
      </c>
      <c r="E43" s="18"/>
      <c r="F43" s="18">
        <f t="shared" ref="F43:F48" si="4">D43*E43</f>
        <v>0</v>
      </c>
    </row>
    <row r="44" spans="1:6" x14ac:dyDescent="0.35">
      <c r="A44" s="16" t="s">
        <v>137</v>
      </c>
      <c r="B44" s="17" t="s">
        <v>138</v>
      </c>
      <c r="C44" s="16" t="s">
        <v>66</v>
      </c>
      <c r="D44" s="16">
        <v>2</v>
      </c>
      <c r="E44" s="18"/>
      <c r="F44" s="18">
        <f t="shared" si="4"/>
        <v>0</v>
      </c>
    </row>
    <row r="45" spans="1:6" x14ac:dyDescent="0.35">
      <c r="A45" s="16" t="s">
        <v>139</v>
      </c>
      <c r="B45" s="17" t="s">
        <v>140</v>
      </c>
      <c r="C45" s="16" t="s">
        <v>66</v>
      </c>
      <c r="D45" s="16">
        <v>4</v>
      </c>
      <c r="E45" s="18"/>
      <c r="F45" s="18">
        <f t="shared" si="4"/>
        <v>0</v>
      </c>
    </row>
    <row r="46" spans="1:6" x14ac:dyDescent="0.35">
      <c r="A46" s="16" t="s">
        <v>141</v>
      </c>
      <c r="B46" s="17" t="s">
        <v>142</v>
      </c>
      <c r="C46" s="16" t="s">
        <v>66</v>
      </c>
      <c r="D46" s="16">
        <v>3</v>
      </c>
      <c r="E46" s="18"/>
      <c r="F46" s="18">
        <f t="shared" si="4"/>
        <v>0</v>
      </c>
    </row>
    <row r="47" spans="1:6" x14ac:dyDescent="0.35">
      <c r="A47" s="16" t="s">
        <v>143</v>
      </c>
      <c r="B47" s="17" t="s">
        <v>144</v>
      </c>
      <c r="C47" s="16" t="s">
        <v>115</v>
      </c>
      <c r="D47" s="16">
        <v>3</v>
      </c>
      <c r="E47" s="18"/>
      <c r="F47" s="18">
        <f t="shared" si="4"/>
        <v>0</v>
      </c>
    </row>
    <row r="48" spans="1:6" ht="25" x14ac:dyDescent="0.35">
      <c r="A48" s="16" t="s">
        <v>145</v>
      </c>
      <c r="B48" s="17" t="s">
        <v>146</v>
      </c>
      <c r="C48" s="16" t="s">
        <v>115</v>
      </c>
      <c r="D48" s="16">
        <v>2</v>
      </c>
      <c r="E48" s="18"/>
      <c r="F48" s="18">
        <f t="shared" si="4"/>
        <v>0</v>
      </c>
    </row>
    <row r="49" spans="1:6" ht="19.5" customHeight="1" x14ac:dyDescent="0.35">
      <c r="A49" s="2" t="s">
        <v>147</v>
      </c>
      <c r="B49" s="2"/>
      <c r="C49" s="2"/>
      <c r="D49" s="2"/>
      <c r="E49" s="2"/>
      <c r="F49" s="19">
        <f>SUM(F43:F48)</f>
        <v>0</v>
      </c>
    </row>
    <row r="50" spans="1:6" ht="21.75" customHeight="1" x14ac:dyDescent="0.35">
      <c r="A50" s="3" t="s">
        <v>148</v>
      </c>
      <c r="B50" s="3"/>
      <c r="C50" s="3"/>
      <c r="D50" s="3"/>
      <c r="E50" s="3"/>
      <c r="F50" s="3"/>
    </row>
    <row r="51" spans="1:6" x14ac:dyDescent="0.35">
      <c r="A51" s="16" t="s">
        <v>149</v>
      </c>
      <c r="B51" s="17" t="s">
        <v>150</v>
      </c>
      <c r="C51" s="16" t="s">
        <v>66</v>
      </c>
      <c r="D51" s="16">
        <v>1</v>
      </c>
      <c r="E51" s="18"/>
      <c r="F51" s="18">
        <f>D51*E51</f>
        <v>0</v>
      </c>
    </row>
    <row r="52" spans="1:6" x14ac:dyDescent="0.35">
      <c r="A52" s="16" t="s">
        <v>151</v>
      </c>
      <c r="B52" s="17" t="s">
        <v>152</v>
      </c>
      <c r="C52" s="16" t="s">
        <v>66</v>
      </c>
      <c r="D52" s="16">
        <v>1</v>
      </c>
      <c r="E52" s="18"/>
      <c r="F52" s="18">
        <f>D52*E52</f>
        <v>0</v>
      </c>
    </row>
    <row r="53" spans="1:6" x14ac:dyDescent="0.35">
      <c r="A53" s="16" t="s">
        <v>153</v>
      </c>
      <c r="B53" s="17" t="s">
        <v>154</v>
      </c>
      <c r="C53" s="16" t="s">
        <v>66</v>
      </c>
      <c r="D53" s="16">
        <v>1</v>
      </c>
      <c r="E53" s="18"/>
      <c r="F53" s="18">
        <f>D53*E53</f>
        <v>0</v>
      </c>
    </row>
    <row r="54" spans="1:6" x14ac:dyDescent="0.35">
      <c r="A54" s="16" t="s">
        <v>155</v>
      </c>
      <c r="B54" s="17" t="s">
        <v>156</v>
      </c>
      <c r="C54" s="16" t="s">
        <v>115</v>
      </c>
      <c r="D54" s="16">
        <v>1</v>
      </c>
      <c r="E54" s="18"/>
      <c r="F54" s="18">
        <f>D54*E54</f>
        <v>0</v>
      </c>
    </row>
    <row r="55" spans="1:6" ht="19.5" customHeight="1" x14ac:dyDescent="0.35">
      <c r="A55" s="2" t="s">
        <v>157</v>
      </c>
      <c r="B55" s="2"/>
      <c r="C55" s="2"/>
      <c r="D55" s="2"/>
      <c r="E55" s="2"/>
      <c r="F55" s="19">
        <f>SUM(F51:F54)</f>
        <v>0</v>
      </c>
    </row>
    <row r="56" spans="1:6" ht="21.75" customHeight="1" x14ac:dyDescent="0.35">
      <c r="A56" s="3" t="s">
        <v>158</v>
      </c>
      <c r="B56" s="3"/>
      <c r="C56" s="3"/>
      <c r="D56" s="3"/>
      <c r="E56" s="3"/>
      <c r="F56" s="3"/>
    </row>
    <row r="57" spans="1:6" ht="15" customHeight="1" x14ac:dyDescent="0.35">
      <c r="A57" s="1" t="s">
        <v>159</v>
      </c>
      <c r="B57" s="1"/>
      <c r="C57" s="1"/>
      <c r="D57" s="1"/>
      <c r="E57" s="1"/>
      <c r="F57" s="1"/>
    </row>
    <row r="58" spans="1:6" ht="25" x14ac:dyDescent="0.35">
      <c r="A58" s="16" t="s">
        <v>160</v>
      </c>
      <c r="B58" s="17" t="s">
        <v>161</v>
      </c>
      <c r="C58" s="16" t="s">
        <v>66</v>
      </c>
      <c r="D58" s="16">
        <v>6</v>
      </c>
      <c r="E58" s="18"/>
      <c r="F58" s="18">
        <f t="shared" ref="F58:F67" si="5">D58*E58</f>
        <v>0</v>
      </c>
    </row>
    <row r="59" spans="1:6" x14ac:dyDescent="0.35">
      <c r="A59" s="16" t="s">
        <v>162</v>
      </c>
      <c r="B59" s="17" t="s">
        <v>163</v>
      </c>
      <c r="C59" s="16" t="s">
        <v>66</v>
      </c>
      <c r="D59" s="16">
        <v>6</v>
      </c>
      <c r="E59" s="18"/>
      <c r="F59" s="18">
        <f t="shared" si="5"/>
        <v>0</v>
      </c>
    </row>
    <row r="60" spans="1:6" x14ac:dyDescent="0.35">
      <c r="A60" s="16" t="s">
        <v>164</v>
      </c>
      <c r="B60" s="17" t="s">
        <v>165</v>
      </c>
      <c r="C60" s="16" t="s">
        <v>66</v>
      </c>
      <c r="D60" s="16">
        <v>6</v>
      </c>
      <c r="E60" s="18"/>
      <c r="F60" s="18">
        <f t="shared" si="5"/>
        <v>0</v>
      </c>
    </row>
    <row r="61" spans="1:6" x14ac:dyDescent="0.35">
      <c r="A61" s="16" t="s">
        <v>166</v>
      </c>
      <c r="B61" s="17" t="s">
        <v>167</v>
      </c>
      <c r="C61" s="16" t="s">
        <v>66</v>
      </c>
      <c r="D61" s="16">
        <v>24</v>
      </c>
      <c r="E61" s="18"/>
      <c r="F61" s="18">
        <f t="shared" si="5"/>
        <v>0</v>
      </c>
    </row>
    <row r="62" spans="1:6" x14ac:dyDescent="0.35">
      <c r="A62" s="16" t="s">
        <v>168</v>
      </c>
      <c r="B62" s="17" t="s">
        <v>169</v>
      </c>
      <c r="C62" s="16" t="s">
        <v>66</v>
      </c>
      <c r="D62" s="16">
        <v>4</v>
      </c>
      <c r="E62" s="18"/>
      <c r="F62" s="18">
        <f t="shared" si="5"/>
        <v>0</v>
      </c>
    </row>
    <row r="63" spans="1:6" x14ac:dyDescent="0.35">
      <c r="A63" s="16" t="s">
        <v>170</v>
      </c>
      <c r="B63" s="17" t="s">
        <v>171</v>
      </c>
      <c r="C63" s="16" t="s">
        <v>66</v>
      </c>
      <c r="D63" s="16">
        <v>2</v>
      </c>
      <c r="E63" s="18"/>
      <c r="F63" s="18">
        <f t="shared" si="5"/>
        <v>0</v>
      </c>
    </row>
    <row r="64" spans="1:6" x14ac:dyDescent="0.35">
      <c r="A64" s="16" t="s">
        <v>172</v>
      </c>
      <c r="B64" s="17" t="s">
        <v>173</v>
      </c>
      <c r="C64" s="16" t="s">
        <v>66</v>
      </c>
      <c r="D64" s="16">
        <v>2</v>
      </c>
      <c r="E64" s="18"/>
      <c r="F64" s="18">
        <f t="shared" si="5"/>
        <v>0</v>
      </c>
    </row>
    <row r="65" spans="1:6" x14ac:dyDescent="0.35">
      <c r="A65" s="16" t="s">
        <v>174</v>
      </c>
      <c r="B65" s="17" t="s">
        <v>175</v>
      </c>
      <c r="C65" s="16" t="s">
        <v>66</v>
      </c>
      <c r="D65" s="16">
        <v>8</v>
      </c>
      <c r="E65" s="18"/>
      <c r="F65" s="18">
        <f t="shared" si="5"/>
        <v>0</v>
      </c>
    </row>
    <row r="66" spans="1:6" x14ac:dyDescent="0.35">
      <c r="A66" s="16" t="s">
        <v>176</v>
      </c>
      <c r="B66" s="17" t="s">
        <v>177</v>
      </c>
      <c r="C66" s="16" t="s">
        <v>115</v>
      </c>
      <c r="D66" s="16">
        <v>2</v>
      </c>
      <c r="E66" s="18"/>
      <c r="F66" s="18">
        <f t="shared" si="5"/>
        <v>0</v>
      </c>
    </row>
    <row r="67" spans="1:6" x14ac:dyDescent="0.35">
      <c r="A67" s="16" t="s">
        <v>178</v>
      </c>
      <c r="B67" s="17" t="s">
        <v>179</v>
      </c>
      <c r="C67" s="16" t="s">
        <v>66</v>
      </c>
      <c r="D67" s="16">
        <v>2</v>
      </c>
      <c r="E67" s="18"/>
      <c r="F67" s="18">
        <f t="shared" si="5"/>
        <v>0</v>
      </c>
    </row>
    <row r="68" spans="1:6" ht="15" customHeight="1" x14ac:dyDescent="0.35">
      <c r="A68" s="1" t="s">
        <v>180</v>
      </c>
      <c r="B68" s="1"/>
      <c r="C68" s="1"/>
      <c r="D68" s="1"/>
      <c r="E68" s="1"/>
      <c r="F68" s="1"/>
    </row>
    <row r="69" spans="1:6" x14ac:dyDescent="0.35">
      <c r="A69" s="16" t="s">
        <v>181</v>
      </c>
      <c r="B69" s="17" t="s">
        <v>182</v>
      </c>
      <c r="C69" s="16" t="s">
        <v>66</v>
      </c>
      <c r="D69" s="16">
        <v>12</v>
      </c>
      <c r="E69" s="18"/>
      <c r="F69" s="18">
        <f t="shared" ref="F69:F77" si="6">D69*E69</f>
        <v>0</v>
      </c>
    </row>
    <row r="70" spans="1:6" x14ac:dyDescent="0.35">
      <c r="A70" s="16" t="s">
        <v>183</v>
      </c>
      <c r="B70" s="17" t="s">
        <v>184</v>
      </c>
      <c r="C70" s="16" t="s">
        <v>66</v>
      </c>
      <c r="D70" s="16">
        <v>12</v>
      </c>
      <c r="E70" s="18"/>
      <c r="F70" s="18">
        <f t="shared" si="6"/>
        <v>0</v>
      </c>
    </row>
    <row r="71" spans="1:6" x14ac:dyDescent="0.35">
      <c r="A71" s="16" t="s">
        <v>185</v>
      </c>
      <c r="B71" s="17" t="s">
        <v>186</v>
      </c>
      <c r="C71" s="16" t="s">
        <v>66</v>
      </c>
      <c r="D71" s="16">
        <v>12</v>
      </c>
      <c r="E71" s="18"/>
      <c r="F71" s="18">
        <f t="shared" si="6"/>
        <v>0</v>
      </c>
    </row>
    <row r="72" spans="1:6" x14ac:dyDescent="0.35">
      <c r="A72" s="16" t="s">
        <v>187</v>
      </c>
      <c r="B72" s="17" t="s">
        <v>188</v>
      </c>
      <c r="C72" s="16" t="s">
        <v>66</v>
      </c>
      <c r="D72" s="16">
        <v>24</v>
      </c>
      <c r="E72" s="18"/>
      <c r="F72" s="18">
        <f t="shared" si="6"/>
        <v>0</v>
      </c>
    </row>
    <row r="73" spans="1:6" x14ac:dyDescent="0.35">
      <c r="A73" s="16" t="s">
        <v>189</v>
      </c>
      <c r="B73" s="17" t="s">
        <v>190</v>
      </c>
      <c r="C73" s="16" t="s">
        <v>66</v>
      </c>
      <c r="D73" s="16">
        <v>4</v>
      </c>
      <c r="E73" s="18"/>
      <c r="F73" s="18">
        <f t="shared" si="6"/>
        <v>0</v>
      </c>
    </row>
    <row r="74" spans="1:6" x14ac:dyDescent="0.35">
      <c r="A74" s="16" t="s">
        <v>191</v>
      </c>
      <c r="B74" s="17" t="s">
        <v>192</v>
      </c>
      <c r="C74" s="16" t="s">
        <v>66</v>
      </c>
      <c r="D74" s="16">
        <v>4</v>
      </c>
      <c r="E74" s="18"/>
      <c r="F74" s="18">
        <f t="shared" si="6"/>
        <v>0</v>
      </c>
    </row>
    <row r="75" spans="1:6" x14ac:dyDescent="0.35">
      <c r="A75" s="16" t="s">
        <v>193</v>
      </c>
      <c r="B75" s="17" t="s">
        <v>194</v>
      </c>
      <c r="C75" s="16" t="s">
        <v>66</v>
      </c>
      <c r="D75" s="16">
        <v>8</v>
      </c>
      <c r="E75" s="18"/>
      <c r="F75" s="18">
        <f t="shared" si="6"/>
        <v>0</v>
      </c>
    </row>
    <row r="76" spans="1:6" x14ac:dyDescent="0.35">
      <c r="A76" s="16" t="s">
        <v>195</v>
      </c>
      <c r="B76" s="17" t="s">
        <v>196</v>
      </c>
      <c r="C76" s="16" t="s">
        <v>115</v>
      </c>
      <c r="D76" s="16">
        <v>4</v>
      </c>
      <c r="E76" s="18"/>
      <c r="F76" s="18">
        <f t="shared" si="6"/>
        <v>0</v>
      </c>
    </row>
    <row r="77" spans="1:6" x14ac:dyDescent="0.35">
      <c r="A77" s="16" t="s">
        <v>197</v>
      </c>
      <c r="B77" s="17" t="s">
        <v>198</v>
      </c>
      <c r="C77" s="16" t="s">
        <v>66</v>
      </c>
      <c r="D77" s="16">
        <v>4</v>
      </c>
      <c r="E77" s="18"/>
      <c r="F77" s="18">
        <f t="shared" si="6"/>
        <v>0</v>
      </c>
    </row>
    <row r="78" spans="1:6" ht="23.9" customHeight="1" x14ac:dyDescent="0.35">
      <c r="A78" s="1" t="s">
        <v>199</v>
      </c>
      <c r="B78" s="1"/>
      <c r="C78" s="1"/>
      <c r="D78" s="1"/>
      <c r="E78" s="1"/>
      <c r="F78" s="1"/>
    </row>
    <row r="79" spans="1:6" x14ac:dyDescent="0.35">
      <c r="A79" s="16" t="s">
        <v>200</v>
      </c>
      <c r="B79" s="17" t="s">
        <v>201</v>
      </c>
      <c r="C79" s="16" t="s">
        <v>66</v>
      </c>
      <c r="D79" s="16">
        <v>9</v>
      </c>
      <c r="E79" s="18"/>
      <c r="F79" s="18">
        <f t="shared" ref="F79:F86" si="7">D79*E79</f>
        <v>0</v>
      </c>
    </row>
    <row r="80" spans="1:6" x14ac:dyDescent="0.35">
      <c r="A80" s="16" t="s">
        <v>202</v>
      </c>
      <c r="B80" s="17" t="s">
        <v>203</v>
      </c>
      <c r="C80" s="16" t="s">
        <v>66</v>
      </c>
      <c r="D80" s="16">
        <v>9</v>
      </c>
      <c r="E80" s="18"/>
      <c r="F80" s="18">
        <f t="shared" si="7"/>
        <v>0</v>
      </c>
    </row>
    <row r="81" spans="1:6" x14ac:dyDescent="0.35">
      <c r="A81" s="16" t="s">
        <v>204</v>
      </c>
      <c r="B81" s="17" t="s">
        <v>205</v>
      </c>
      <c r="C81" s="16" t="s">
        <v>66</v>
      </c>
      <c r="D81" s="16">
        <v>9</v>
      </c>
      <c r="E81" s="18"/>
      <c r="F81" s="18">
        <f t="shared" si="7"/>
        <v>0</v>
      </c>
    </row>
    <row r="82" spans="1:6" x14ac:dyDescent="0.35">
      <c r="A82" s="16" t="s">
        <v>206</v>
      </c>
      <c r="B82" s="17" t="s">
        <v>207</v>
      </c>
      <c r="C82" s="16" t="s">
        <v>66</v>
      </c>
      <c r="D82" s="16">
        <v>9</v>
      </c>
      <c r="E82" s="18"/>
      <c r="F82" s="18">
        <f t="shared" si="7"/>
        <v>0</v>
      </c>
    </row>
    <row r="83" spans="1:6" x14ac:dyDescent="0.35">
      <c r="A83" s="16" t="s">
        <v>208</v>
      </c>
      <c r="B83" s="17" t="s">
        <v>209</v>
      </c>
      <c r="C83" s="16" t="s">
        <v>66</v>
      </c>
      <c r="D83" s="16">
        <v>3</v>
      </c>
      <c r="E83" s="18"/>
      <c r="F83" s="18">
        <f t="shared" si="7"/>
        <v>0</v>
      </c>
    </row>
    <row r="84" spans="1:6" x14ac:dyDescent="0.35">
      <c r="A84" s="16" t="s">
        <v>210</v>
      </c>
      <c r="B84" s="17" t="s">
        <v>211</v>
      </c>
      <c r="C84" s="16" t="s">
        <v>66</v>
      </c>
      <c r="D84" s="16">
        <v>3</v>
      </c>
      <c r="E84" s="18"/>
      <c r="F84" s="18">
        <f t="shared" si="7"/>
        <v>0</v>
      </c>
    </row>
    <row r="85" spans="1:6" x14ac:dyDescent="0.35">
      <c r="A85" s="16" t="s">
        <v>212</v>
      </c>
      <c r="B85" s="17" t="s">
        <v>213</v>
      </c>
      <c r="C85" s="16" t="s">
        <v>66</v>
      </c>
      <c r="D85" s="16">
        <v>3</v>
      </c>
      <c r="E85" s="18"/>
      <c r="F85" s="18">
        <f t="shared" si="7"/>
        <v>0</v>
      </c>
    </row>
    <row r="86" spans="1:6" x14ac:dyDescent="0.35">
      <c r="A86" s="16" t="s">
        <v>214</v>
      </c>
      <c r="B86" s="17" t="s">
        <v>215</v>
      </c>
      <c r="C86" s="16" t="s">
        <v>66</v>
      </c>
      <c r="D86" s="16">
        <v>3</v>
      </c>
      <c r="E86" s="18"/>
      <c r="F86" s="18">
        <f t="shared" si="7"/>
        <v>0</v>
      </c>
    </row>
    <row r="87" spans="1:6" ht="19.5" customHeight="1" x14ac:dyDescent="0.35">
      <c r="A87" s="2" t="s">
        <v>216</v>
      </c>
      <c r="B87" s="2"/>
      <c r="C87" s="2"/>
      <c r="D87" s="2"/>
      <c r="E87" s="2"/>
      <c r="F87" s="19">
        <f>SUM(F58:F86)</f>
        <v>0</v>
      </c>
    </row>
    <row r="88" spans="1:6" ht="21.75" customHeight="1" x14ac:dyDescent="0.35">
      <c r="A88" s="3" t="s">
        <v>217</v>
      </c>
      <c r="B88" s="3"/>
      <c r="C88" s="3"/>
      <c r="D88" s="3"/>
      <c r="E88" s="3"/>
      <c r="F88" s="3"/>
    </row>
    <row r="89" spans="1:6" ht="25" x14ac:dyDescent="0.35">
      <c r="A89" s="16" t="s">
        <v>218</v>
      </c>
      <c r="B89" s="17" t="s">
        <v>219</v>
      </c>
      <c r="C89" s="16" t="s">
        <v>115</v>
      </c>
      <c r="D89" s="16">
        <v>1</v>
      </c>
      <c r="E89" s="18"/>
      <c r="F89" s="18">
        <f t="shared" ref="F89:F95" si="8">D89*E89</f>
        <v>0</v>
      </c>
    </row>
    <row r="90" spans="1:6" x14ac:dyDescent="0.35">
      <c r="A90" s="16" t="s">
        <v>220</v>
      </c>
      <c r="B90" s="17" t="s">
        <v>221</v>
      </c>
      <c r="C90" s="16" t="s">
        <v>115</v>
      </c>
      <c r="D90" s="16">
        <v>1</v>
      </c>
      <c r="E90" s="18"/>
      <c r="F90" s="18">
        <f t="shared" si="8"/>
        <v>0</v>
      </c>
    </row>
    <row r="91" spans="1:6" x14ac:dyDescent="0.35">
      <c r="A91" s="16" t="s">
        <v>222</v>
      </c>
      <c r="B91" s="17" t="s">
        <v>223</v>
      </c>
      <c r="C91" s="16" t="s">
        <v>115</v>
      </c>
      <c r="D91" s="16">
        <v>1</v>
      </c>
      <c r="E91" s="18"/>
      <c r="F91" s="18">
        <f t="shared" si="8"/>
        <v>0</v>
      </c>
    </row>
    <row r="92" spans="1:6" x14ac:dyDescent="0.35">
      <c r="A92" s="16" t="s">
        <v>224</v>
      </c>
      <c r="B92" s="17" t="s">
        <v>225</v>
      </c>
      <c r="C92" s="16" t="s">
        <v>115</v>
      </c>
      <c r="D92" s="16">
        <v>1</v>
      </c>
      <c r="E92" s="18"/>
      <c r="F92" s="18">
        <f t="shared" si="8"/>
        <v>0</v>
      </c>
    </row>
    <row r="93" spans="1:6" ht="25" x14ac:dyDescent="0.35">
      <c r="A93" s="16" t="s">
        <v>226</v>
      </c>
      <c r="B93" s="17" t="s">
        <v>227</v>
      </c>
      <c r="C93" s="16" t="s">
        <v>115</v>
      </c>
      <c r="D93" s="16">
        <v>3</v>
      </c>
      <c r="E93" s="18"/>
      <c r="F93" s="18">
        <f t="shared" si="8"/>
        <v>0</v>
      </c>
    </row>
    <row r="94" spans="1:6" x14ac:dyDescent="0.35">
      <c r="A94" s="16" t="s">
        <v>228</v>
      </c>
      <c r="B94" s="17" t="s">
        <v>229</v>
      </c>
      <c r="C94" s="16" t="s">
        <v>115</v>
      </c>
      <c r="D94" s="16">
        <v>3</v>
      </c>
      <c r="E94" s="18"/>
      <c r="F94" s="18">
        <f t="shared" si="8"/>
        <v>0</v>
      </c>
    </row>
    <row r="95" spans="1:6" x14ac:dyDescent="0.35">
      <c r="A95" s="16" t="s">
        <v>230</v>
      </c>
      <c r="B95" s="17" t="s">
        <v>231</v>
      </c>
      <c r="C95" s="16" t="s">
        <v>66</v>
      </c>
      <c r="D95" s="16">
        <v>1</v>
      </c>
      <c r="E95" s="18"/>
      <c r="F95" s="18">
        <f t="shared" si="8"/>
        <v>0</v>
      </c>
    </row>
    <row r="96" spans="1:6" ht="19.5" customHeight="1" x14ac:dyDescent="0.35">
      <c r="A96" s="2" t="s">
        <v>232</v>
      </c>
      <c r="B96" s="2"/>
      <c r="C96" s="2"/>
      <c r="D96" s="2"/>
      <c r="E96" s="2"/>
      <c r="F96" s="19">
        <f>SUM(F89:F95)</f>
        <v>0</v>
      </c>
    </row>
    <row r="97" spans="1:6" ht="21.75" customHeight="1" x14ac:dyDescent="0.35">
      <c r="A97" s="3" t="s">
        <v>233</v>
      </c>
      <c r="B97" s="3"/>
      <c r="C97" s="3"/>
      <c r="D97" s="3"/>
      <c r="E97" s="3"/>
      <c r="F97" s="3"/>
    </row>
    <row r="98" spans="1:6" x14ac:dyDescent="0.35">
      <c r="A98" s="16" t="s">
        <v>234</v>
      </c>
      <c r="B98" s="17" t="s">
        <v>235</v>
      </c>
      <c r="C98" s="16" t="s">
        <v>66</v>
      </c>
      <c r="D98" s="16">
        <v>1</v>
      </c>
      <c r="E98" s="18"/>
      <c r="F98" s="18">
        <f t="shared" ref="F98:F103" si="9">D98*E98</f>
        <v>0</v>
      </c>
    </row>
    <row r="99" spans="1:6" x14ac:dyDescent="0.35">
      <c r="A99" s="16" t="s">
        <v>236</v>
      </c>
      <c r="B99" s="17" t="s">
        <v>237</v>
      </c>
      <c r="C99" s="16" t="s">
        <v>66</v>
      </c>
      <c r="D99" s="16">
        <v>1</v>
      </c>
      <c r="E99" s="18"/>
      <c r="F99" s="18">
        <f t="shared" si="9"/>
        <v>0</v>
      </c>
    </row>
    <row r="100" spans="1:6" x14ac:dyDescent="0.35">
      <c r="A100" s="16" t="s">
        <v>238</v>
      </c>
      <c r="B100" s="17" t="s">
        <v>239</v>
      </c>
      <c r="C100" s="16" t="s">
        <v>66</v>
      </c>
      <c r="D100" s="16">
        <v>1</v>
      </c>
      <c r="E100" s="18"/>
      <c r="F100" s="18">
        <f t="shared" si="9"/>
        <v>0</v>
      </c>
    </row>
    <row r="101" spans="1:6" x14ac:dyDescent="0.35">
      <c r="A101" s="16" t="s">
        <v>240</v>
      </c>
      <c r="B101" s="17" t="s">
        <v>241</v>
      </c>
      <c r="C101" s="16" t="s">
        <v>66</v>
      </c>
      <c r="D101" s="16">
        <v>3</v>
      </c>
      <c r="E101" s="18"/>
      <c r="F101" s="18">
        <f t="shared" si="9"/>
        <v>0</v>
      </c>
    </row>
    <row r="102" spans="1:6" x14ac:dyDescent="0.35">
      <c r="A102" s="16" t="s">
        <v>242</v>
      </c>
      <c r="B102" s="17" t="s">
        <v>243</v>
      </c>
      <c r="C102" s="16" t="s">
        <v>244</v>
      </c>
      <c r="D102" s="16">
        <v>1</v>
      </c>
      <c r="E102" s="18"/>
      <c r="F102" s="18">
        <f t="shared" si="9"/>
        <v>0</v>
      </c>
    </row>
    <row r="103" spans="1:6" x14ac:dyDescent="0.35">
      <c r="A103" s="16" t="s">
        <v>245</v>
      </c>
      <c r="B103" s="17" t="s">
        <v>246</v>
      </c>
      <c r="C103" s="16" t="s">
        <v>244</v>
      </c>
      <c r="D103" s="16">
        <v>1</v>
      </c>
      <c r="E103" s="18"/>
      <c r="F103" s="18">
        <f t="shared" si="9"/>
        <v>0</v>
      </c>
    </row>
    <row r="104" spans="1:6" ht="19.5" customHeight="1" x14ac:dyDescent="0.35">
      <c r="A104" s="2" t="s">
        <v>247</v>
      </c>
      <c r="B104" s="2"/>
      <c r="C104" s="2"/>
      <c r="D104" s="2"/>
      <c r="E104" s="2"/>
      <c r="F104" s="19">
        <f>SUM(F98:F103)</f>
        <v>0</v>
      </c>
    </row>
    <row r="105" spans="1:6" ht="25.5" customHeight="1" x14ac:dyDescent="0.35">
      <c r="A105" s="4" t="s">
        <v>248</v>
      </c>
      <c r="B105" s="4"/>
      <c r="C105" s="4"/>
      <c r="D105" s="4"/>
      <c r="E105" s="4"/>
      <c r="F105" s="15">
        <f>F12+F21+F32+F41+F49+F55+F87+F96+F104</f>
        <v>0</v>
      </c>
    </row>
  </sheetData>
  <mergeCells count="23">
    <mergeCell ref="A97:F97"/>
    <mergeCell ref="A104:E104"/>
    <mergeCell ref="A105:E105"/>
    <mergeCell ref="A68:F68"/>
    <mergeCell ref="A78:F78"/>
    <mergeCell ref="A87:E87"/>
    <mergeCell ref="A88:F88"/>
    <mergeCell ref="A96:E96"/>
    <mergeCell ref="A49:E49"/>
    <mergeCell ref="A50:F50"/>
    <mergeCell ref="A55:E55"/>
    <mergeCell ref="A56:F56"/>
    <mergeCell ref="A57:F57"/>
    <mergeCell ref="A22:F22"/>
    <mergeCell ref="A32:E32"/>
    <mergeCell ref="A33:F33"/>
    <mergeCell ref="A41:E41"/>
    <mergeCell ref="A42:F42"/>
    <mergeCell ref="A1:F1"/>
    <mergeCell ref="A3:F3"/>
    <mergeCell ref="A12:E12"/>
    <mergeCell ref="A13:F13"/>
    <mergeCell ref="A21:E21"/>
  </mergeCells>
  <printOptions horizontalCentered="1"/>
  <pageMargins left="0.4" right="0.4" top="0.5" bottom="0.5"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79"/>
  <sheetViews>
    <sheetView tabSelected="1" zoomScaleNormal="100" workbookViewId="0">
      <pane ySplit="2" topLeftCell="A57" activePane="bottomLeft" state="frozen"/>
      <selection pane="bottomLeft" sqref="A1:F1"/>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249</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250</v>
      </c>
      <c r="B3" s="3"/>
      <c r="C3" s="3"/>
      <c r="D3" s="3"/>
      <c r="E3" s="3"/>
      <c r="F3" s="3"/>
    </row>
    <row r="4" spans="1:6" ht="25" x14ac:dyDescent="0.35">
      <c r="A4" s="16" t="s">
        <v>251</v>
      </c>
      <c r="B4" s="17" t="s">
        <v>252</v>
      </c>
      <c r="C4" s="16" t="s">
        <v>66</v>
      </c>
      <c r="D4" s="16">
        <v>2</v>
      </c>
      <c r="E4" s="18"/>
      <c r="F4" s="18">
        <f t="shared" ref="F4:F15" si="0">D4*E4</f>
        <v>0</v>
      </c>
    </row>
    <row r="5" spans="1:6" x14ac:dyDescent="0.35">
      <c r="A5" s="16" t="s">
        <v>253</v>
      </c>
      <c r="B5" s="17" t="s">
        <v>254</v>
      </c>
      <c r="C5" s="16" t="s">
        <v>66</v>
      </c>
      <c r="D5" s="16">
        <v>4</v>
      </c>
      <c r="E5" s="18"/>
      <c r="F5" s="18">
        <f t="shared" si="0"/>
        <v>0</v>
      </c>
    </row>
    <row r="6" spans="1:6" x14ac:dyDescent="0.35">
      <c r="A6" s="16" t="s">
        <v>255</v>
      </c>
      <c r="B6" s="17" t="s">
        <v>256</v>
      </c>
      <c r="C6" s="16" t="s">
        <v>66</v>
      </c>
      <c r="D6" s="16">
        <v>1</v>
      </c>
      <c r="E6" s="18"/>
      <c r="F6" s="18">
        <f t="shared" si="0"/>
        <v>0</v>
      </c>
    </row>
    <row r="7" spans="1:6" x14ac:dyDescent="0.35">
      <c r="A7" s="16" t="s">
        <v>257</v>
      </c>
      <c r="B7" s="17" t="s">
        <v>258</v>
      </c>
      <c r="C7" s="16" t="s">
        <v>66</v>
      </c>
      <c r="D7" s="16">
        <v>4</v>
      </c>
      <c r="E7" s="18"/>
      <c r="F7" s="18">
        <f t="shared" si="0"/>
        <v>0</v>
      </c>
    </row>
    <row r="8" spans="1:6" x14ac:dyDescent="0.35">
      <c r="A8" s="16" t="s">
        <v>259</v>
      </c>
      <c r="B8" s="17" t="s">
        <v>260</v>
      </c>
      <c r="C8" s="16" t="s">
        <v>66</v>
      </c>
      <c r="D8" s="16">
        <v>1</v>
      </c>
      <c r="E8" s="18"/>
      <c r="F8" s="18">
        <f t="shared" si="0"/>
        <v>0</v>
      </c>
    </row>
    <row r="9" spans="1:6" x14ac:dyDescent="0.35">
      <c r="A9" s="16" t="s">
        <v>261</v>
      </c>
      <c r="B9" s="17" t="s">
        <v>262</v>
      </c>
      <c r="C9" s="16" t="s">
        <v>66</v>
      </c>
      <c r="D9" s="16">
        <v>1</v>
      </c>
      <c r="E9" s="18"/>
      <c r="F9" s="18">
        <f t="shared" si="0"/>
        <v>0</v>
      </c>
    </row>
    <row r="10" spans="1:6" x14ac:dyDescent="0.35">
      <c r="A10" s="16" t="s">
        <v>263</v>
      </c>
      <c r="B10" s="17" t="s">
        <v>264</v>
      </c>
      <c r="C10" s="16" t="s">
        <v>66</v>
      </c>
      <c r="D10" s="16">
        <v>1</v>
      </c>
      <c r="E10" s="18"/>
      <c r="F10" s="18">
        <f t="shared" si="0"/>
        <v>0</v>
      </c>
    </row>
    <row r="11" spans="1:6" x14ac:dyDescent="0.35">
      <c r="A11" s="16" t="s">
        <v>265</v>
      </c>
      <c r="B11" s="17" t="s">
        <v>266</v>
      </c>
      <c r="C11" s="16" t="s">
        <v>115</v>
      </c>
      <c r="D11" s="16">
        <v>1</v>
      </c>
      <c r="E11" s="18"/>
      <c r="F11" s="18">
        <f t="shared" si="0"/>
        <v>0</v>
      </c>
    </row>
    <row r="12" spans="1:6" x14ac:dyDescent="0.35">
      <c r="A12" s="16" t="s">
        <v>267</v>
      </c>
      <c r="B12" s="17" t="s">
        <v>268</v>
      </c>
      <c r="C12" s="16" t="s">
        <v>66</v>
      </c>
      <c r="D12" s="16">
        <v>4</v>
      </c>
      <c r="E12" s="18"/>
      <c r="F12" s="18">
        <f t="shared" si="0"/>
        <v>0</v>
      </c>
    </row>
    <row r="13" spans="1:6" ht="25" x14ac:dyDescent="0.35">
      <c r="A13" s="16" t="s">
        <v>269</v>
      </c>
      <c r="B13" s="17" t="s">
        <v>270</v>
      </c>
      <c r="C13" s="16" t="s">
        <v>115</v>
      </c>
      <c r="D13" s="16">
        <v>1</v>
      </c>
      <c r="E13" s="18"/>
      <c r="F13" s="18">
        <f t="shared" si="0"/>
        <v>0</v>
      </c>
    </row>
    <row r="14" spans="1:6" x14ac:dyDescent="0.35">
      <c r="A14" s="16" t="s">
        <v>271</v>
      </c>
      <c r="B14" s="17" t="s">
        <v>272</v>
      </c>
      <c r="C14" s="16" t="s">
        <v>244</v>
      </c>
      <c r="D14" s="16">
        <v>1</v>
      </c>
      <c r="E14" s="18"/>
      <c r="F14" s="18">
        <f t="shared" si="0"/>
        <v>0</v>
      </c>
    </row>
    <row r="15" spans="1:6" x14ac:dyDescent="0.35">
      <c r="A15" s="16" t="s">
        <v>273</v>
      </c>
      <c r="B15" s="17" t="s">
        <v>274</v>
      </c>
      <c r="C15" s="16" t="s">
        <v>244</v>
      </c>
      <c r="D15" s="16">
        <v>1</v>
      </c>
      <c r="E15" s="18"/>
      <c r="F15" s="18">
        <f t="shared" si="0"/>
        <v>0</v>
      </c>
    </row>
    <row r="16" spans="1:6" ht="19.5" customHeight="1" x14ac:dyDescent="0.35">
      <c r="A16" s="2" t="s">
        <v>275</v>
      </c>
      <c r="B16" s="2"/>
      <c r="C16" s="2"/>
      <c r="D16" s="2"/>
      <c r="E16" s="2"/>
      <c r="F16" s="19">
        <f>SUM(F4:F15)</f>
        <v>0</v>
      </c>
    </row>
    <row r="17" spans="1:6" ht="21.75" customHeight="1" x14ac:dyDescent="0.35">
      <c r="A17" s="3" t="s">
        <v>276</v>
      </c>
      <c r="B17" s="3"/>
      <c r="C17" s="3"/>
      <c r="D17" s="3"/>
      <c r="E17" s="3"/>
      <c r="F17" s="3"/>
    </row>
    <row r="18" spans="1:6" x14ac:dyDescent="0.35">
      <c r="A18" s="16" t="s">
        <v>277</v>
      </c>
      <c r="B18" s="17" t="s">
        <v>278</v>
      </c>
      <c r="C18" s="16" t="s">
        <v>66</v>
      </c>
      <c r="D18" s="16">
        <v>1</v>
      </c>
      <c r="E18" s="18"/>
      <c r="F18" s="18">
        <f t="shared" ref="F18:F28" si="1">D18*E18</f>
        <v>0</v>
      </c>
    </row>
    <row r="19" spans="1:6" x14ac:dyDescent="0.35">
      <c r="A19" s="16" t="s">
        <v>279</v>
      </c>
      <c r="B19" s="17" t="s">
        <v>280</v>
      </c>
      <c r="C19" s="16" t="s">
        <v>66</v>
      </c>
      <c r="D19" s="16">
        <v>1</v>
      </c>
      <c r="E19" s="18"/>
      <c r="F19" s="18">
        <f t="shared" si="1"/>
        <v>0</v>
      </c>
    </row>
    <row r="20" spans="1:6" x14ac:dyDescent="0.35">
      <c r="A20" s="16" t="s">
        <v>281</v>
      </c>
      <c r="B20" s="17" t="s">
        <v>282</v>
      </c>
      <c r="C20" s="16" t="s">
        <v>66</v>
      </c>
      <c r="D20" s="16">
        <v>4</v>
      </c>
      <c r="E20" s="18"/>
      <c r="F20" s="18">
        <f t="shared" si="1"/>
        <v>0</v>
      </c>
    </row>
    <row r="21" spans="1:6" x14ac:dyDescent="0.35">
      <c r="A21" s="16" t="s">
        <v>283</v>
      </c>
      <c r="B21" s="17" t="s">
        <v>284</v>
      </c>
      <c r="C21" s="16" t="s">
        <v>66</v>
      </c>
      <c r="D21" s="16">
        <v>1</v>
      </c>
      <c r="E21" s="18"/>
      <c r="F21" s="18">
        <f t="shared" si="1"/>
        <v>0</v>
      </c>
    </row>
    <row r="22" spans="1:6" x14ac:dyDescent="0.35">
      <c r="A22" s="16" t="s">
        <v>285</v>
      </c>
      <c r="B22" s="17" t="s">
        <v>286</v>
      </c>
      <c r="C22" s="16" t="s">
        <v>66</v>
      </c>
      <c r="D22" s="16">
        <v>4</v>
      </c>
      <c r="E22" s="18"/>
      <c r="F22" s="18">
        <f t="shared" si="1"/>
        <v>0</v>
      </c>
    </row>
    <row r="23" spans="1:6" x14ac:dyDescent="0.35">
      <c r="A23" s="16" t="s">
        <v>287</v>
      </c>
      <c r="B23" s="17" t="s">
        <v>288</v>
      </c>
      <c r="C23" s="16" t="s">
        <v>66</v>
      </c>
      <c r="D23" s="16">
        <v>1</v>
      </c>
      <c r="E23" s="18"/>
      <c r="F23" s="18">
        <f t="shared" si="1"/>
        <v>0</v>
      </c>
    </row>
    <row r="24" spans="1:6" x14ac:dyDescent="0.35">
      <c r="A24" s="16" t="s">
        <v>289</v>
      </c>
      <c r="B24" s="17" t="s">
        <v>290</v>
      </c>
      <c r="C24" s="16" t="s">
        <v>66</v>
      </c>
      <c r="D24" s="16">
        <v>4</v>
      </c>
      <c r="E24" s="18"/>
      <c r="F24" s="18">
        <f t="shared" si="1"/>
        <v>0</v>
      </c>
    </row>
    <row r="25" spans="1:6" x14ac:dyDescent="0.35">
      <c r="A25" s="16" t="s">
        <v>291</v>
      </c>
      <c r="B25" s="17" t="s">
        <v>292</v>
      </c>
      <c r="C25" s="16" t="s">
        <v>66</v>
      </c>
      <c r="D25" s="16">
        <v>1</v>
      </c>
      <c r="E25" s="18"/>
      <c r="F25" s="18">
        <f t="shared" si="1"/>
        <v>0</v>
      </c>
    </row>
    <row r="26" spans="1:6" x14ac:dyDescent="0.35">
      <c r="A26" s="16" t="s">
        <v>293</v>
      </c>
      <c r="B26" s="17" t="s">
        <v>294</v>
      </c>
      <c r="C26" s="16" t="s">
        <v>115</v>
      </c>
      <c r="D26" s="16">
        <v>1</v>
      </c>
      <c r="E26" s="18"/>
      <c r="F26" s="18">
        <f t="shared" si="1"/>
        <v>0</v>
      </c>
    </row>
    <row r="27" spans="1:6" x14ac:dyDescent="0.35">
      <c r="A27" s="16" t="s">
        <v>295</v>
      </c>
      <c r="B27" s="17" t="s">
        <v>296</v>
      </c>
      <c r="C27" s="16" t="s">
        <v>244</v>
      </c>
      <c r="D27" s="16">
        <v>1</v>
      </c>
      <c r="E27" s="18"/>
      <c r="F27" s="18">
        <f t="shared" si="1"/>
        <v>0</v>
      </c>
    </row>
    <row r="28" spans="1:6" x14ac:dyDescent="0.35">
      <c r="A28" s="16" t="s">
        <v>297</v>
      </c>
      <c r="B28" s="17" t="s">
        <v>298</v>
      </c>
      <c r="C28" s="16" t="s">
        <v>244</v>
      </c>
      <c r="D28" s="16">
        <v>1</v>
      </c>
      <c r="E28" s="18"/>
      <c r="F28" s="18">
        <f t="shared" si="1"/>
        <v>0</v>
      </c>
    </row>
    <row r="29" spans="1:6" ht="19.5" customHeight="1" x14ac:dyDescent="0.35">
      <c r="A29" s="2" t="s">
        <v>299</v>
      </c>
      <c r="B29" s="2"/>
      <c r="C29" s="2"/>
      <c r="D29" s="2"/>
      <c r="E29" s="2"/>
      <c r="F29" s="19">
        <f>SUM(F18:F28)</f>
        <v>0</v>
      </c>
    </row>
    <row r="30" spans="1:6" ht="21.75" customHeight="1" x14ac:dyDescent="0.35">
      <c r="A30" s="3" t="s">
        <v>300</v>
      </c>
      <c r="B30" s="3"/>
      <c r="C30" s="3"/>
      <c r="D30" s="3"/>
      <c r="E30" s="3"/>
      <c r="F30" s="3"/>
    </row>
    <row r="31" spans="1:6" x14ac:dyDescent="0.35">
      <c r="A31" s="16" t="s">
        <v>301</v>
      </c>
      <c r="B31" s="17" t="s">
        <v>302</v>
      </c>
      <c r="C31" s="16" t="s">
        <v>66</v>
      </c>
      <c r="D31" s="16">
        <v>2</v>
      </c>
      <c r="E31" s="18"/>
      <c r="F31" s="18">
        <f t="shared" ref="F31:F38" si="2">D31*E31</f>
        <v>0</v>
      </c>
    </row>
    <row r="32" spans="1:6" x14ac:dyDescent="0.35">
      <c r="A32" s="16" t="s">
        <v>303</v>
      </c>
      <c r="B32" s="17" t="s">
        <v>304</v>
      </c>
      <c r="C32" s="16" t="s">
        <v>66</v>
      </c>
      <c r="D32" s="16">
        <v>2</v>
      </c>
      <c r="E32" s="18"/>
      <c r="F32" s="18">
        <f t="shared" si="2"/>
        <v>0</v>
      </c>
    </row>
    <row r="33" spans="1:6" x14ac:dyDescent="0.35">
      <c r="A33" s="16" t="s">
        <v>305</v>
      </c>
      <c r="B33" s="17" t="s">
        <v>306</v>
      </c>
      <c r="C33" s="16" t="s">
        <v>66</v>
      </c>
      <c r="D33" s="16">
        <v>1</v>
      </c>
      <c r="E33" s="18"/>
      <c r="F33" s="18">
        <f t="shared" si="2"/>
        <v>0</v>
      </c>
    </row>
    <row r="34" spans="1:6" x14ac:dyDescent="0.35">
      <c r="A34" s="16" t="s">
        <v>307</v>
      </c>
      <c r="B34" s="17" t="s">
        <v>286</v>
      </c>
      <c r="C34" s="16" t="s">
        <v>66</v>
      </c>
      <c r="D34" s="16">
        <v>2</v>
      </c>
      <c r="E34" s="18"/>
      <c r="F34" s="18">
        <f t="shared" si="2"/>
        <v>0</v>
      </c>
    </row>
    <row r="35" spans="1:6" x14ac:dyDescent="0.35">
      <c r="A35" s="16" t="s">
        <v>308</v>
      </c>
      <c r="B35" s="17" t="s">
        <v>309</v>
      </c>
      <c r="C35" s="16" t="s">
        <v>66</v>
      </c>
      <c r="D35" s="16">
        <v>1</v>
      </c>
      <c r="E35" s="18"/>
      <c r="F35" s="18">
        <f t="shared" si="2"/>
        <v>0</v>
      </c>
    </row>
    <row r="36" spans="1:6" x14ac:dyDescent="0.35">
      <c r="A36" s="16" t="s">
        <v>310</v>
      </c>
      <c r="B36" s="17" t="s">
        <v>311</v>
      </c>
      <c r="C36" s="16" t="s">
        <v>66</v>
      </c>
      <c r="D36" s="16">
        <v>1</v>
      </c>
      <c r="E36" s="18"/>
      <c r="F36" s="18">
        <f t="shared" si="2"/>
        <v>0</v>
      </c>
    </row>
    <row r="37" spans="1:6" x14ac:dyDescent="0.35">
      <c r="A37" s="16" t="s">
        <v>312</v>
      </c>
      <c r="B37" s="17" t="s">
        <v>313</v>
      </c>
      <c r="C37" s="16" t="s">
        <v>115</v>
      </c>
      <c r="D37" s="16">
        <v>1</v>
      </c>
      <c r="E37" s="18"/>
      <c r="F37" s="18">
        <f t="shared" si="2"/>
        <v>0</v>
      </c>
    </row>
    <row r="38" spans="1:6" x14ac:dyDescent="0.35">
      <c r="A38" s="16" t="s">
        <v>314</v>
      </c>
      <c r="B38" s="17" t="s">
        <v>315</v>
      </c>
      <c r="C38" s="16" t="s">
        <v>244</v>
      </c>
      <c r="D38" s="16">
        <v>1</v>
      </c>
      <c r="E38" s="18"/>
      <c r="F38" s="18">
        <f t="shared" si="2"/>
        <v>0</v>
      </c>
    </row>
    <row r="39" spans="1:6" ht="19.5" customHeight="1" x14ac:dyDescent="0.35">
      <c r="A39" s="2" t="s">
        <v>316</v>
      </c>
      <c r="B39" s="2"/>
      <c r="C39" s="2"/>
      <c r="D39" s="2"/>
      <c r="E39" s="2"/>
      <c r="F39" s="19">
        <f>SUM(F31:F38)</f>
        <v>0</v>
      </c>
    </row>
    <row r="40" spans="1:6" ht="21.75" customHeight="1" x14ac:dyDescent="0.35">
      <c r="A40" s="3" t="s">
        <v>317</v>
      </c>
      <c r="B40" s="3"/>
      <c r="C40" s="3"/>
      <c r="D40" s="3"/>
      <c r="E40" s="3"/>
      <c r="F40" s="3"/>
    </row>
    <row r="41" spans="1:6" x14ac:dyDescent="0.35">
      <c r="A41" s="16" t="s">
        <v>318</v>
      </c>
      <c r="B41" s="17" t="s">
        <v>319</v>
      </c>
      <c r="C41" s="16" t="s">
        <v>66</v>
      </c>
      <c r="D41" s="16">
        <v>1</v>
      </c>
      <c r="E41" s="18"/>
      <c r="F41" s="18">
        <f t="shared" ref="F41:F47" si="3">D41*E41</f>
        <v>0</v>
      </c>
    </row>
    <row r="42" spans="1:6" x14ac:dyDescent="0.35">
      <c r="A42" s="16" t="s">
        <v>320</v>
      </c>
      <c r="B42" s="17" t="s">
        <v>321</v>
      </c>
      <c r="C42" s="16" t="s">
        <v>66</v>
      </c>
      <c r="D42" s="16">
        <v>2</v>
      </c>
      <c r="E42" s="18"/>
      <c r="F42" s="18">
        <f t="shared" si="3"/>
        <v>0</v>
      </c>
    </row>
    <row r="43" spans="1:6" x14ac:dyDescent="0.35">
      <c r="A43" s="16" t="s">
        <v>322</v>
      </c>
      <c r="B43" s="17" t="s">
        <v>80</v>
      </c>
      <c r="C43" s="16" t="s">
        <v>66</v>
      </c>
      <c r="D43" s="16">
        <v>1</v>
      </c>
      <c r="E43" s="18"/>
      <c r="F43" s="18">
        <f t="shared" si="3"/>
        <v>0</v>
      </c>
    </row>
    <row r="44" spans="1:6" x14ac:dyDescent="0.35">
      <c r="A44" s="16" t="s">
        <v>323</v>
      </c>
      <c r="B44" s="17" t="s">
        <v>324</v>
      </c>
      <c r="C44" s="16" t="s">
        <v>66</v>
      </c>
      <c r="D44" s="16">
        <v>1</v>
      </c>
      <c r="E44" s="18"/>
      <c r="F44" s="18">
        <f t="shared" si="3"/>
        <v>0</v>
      </c>
    </row>
    <row r="45" spans="1:6" x14ac:dyDescent="0.35">
      <c r="A45" s="16" t="s">
        <v>325</v>
      </c>
      <c r="B45" s="17" t="s">
        <v>326</v>
      </c>
      <c r="C45" s="16" t="s">
        <v>66</v>
      </c>
      <c r="D45" s="16">
        <v>1</v>
      </c>
      <c r="E45" s="18"/>
      <c r="F45" s="18">
        <f t="shared" si="3"/>
        <v>0</v>
      </c>
    </row>
    <row r="46" spans="1:6" x14ac:dyDescent="0.35">
      <c r="A46" s="16" t="s">
        <v>327</v>
      </c>
      <c r="B46" s="17" t="s">
        <v>328</v>
      </c>
      <c r="C46" s="16" t="s">
        <v>66</v>
      </c>
      <c r="D46" s="16">
        <v>2</v>
      </c>
      <c r="E46" s="18"/>
      <c r="F46" s="18">
        <f t="shared" si="3"/>
        <v>0</v>
      </c>
    </row>
    <row r="47" spans="1:6" x14ac:dyDescent="0.35">
      <c r="A47" s="16" t="s">
        <v>329</v>
      </c>
      <c r="B47" s="17" t="s">
        <v>330</v>
      </c>
      <c r="C47" s="16" t="s">
        <v>244</v>
      </c>
      <c r="D47" s="16">
        <v>1</v>
      </c>
      <c r="E47" s="18"/>
      <c r="F47" s="18">
        <f t="shared" si="3"/>
        <v>0</v>
      </c>
    </row>
    <row r="48" spans="1:6" ht="19.5" customHeight="1" x14ac:dyDescent="0.35">
      <c r="A48" s="2" t="s">
        <v>331</v>
      </c>
      <c r="B48" s="2"/>
      <c r="C48" s="2"/>
      <c r="D48" s="2"/>
      <c r="E48" s="2"/>
      <c r="F48" s="19">
        <f>SUM(F41:F47)</f>
        <v>0</v>
      </c>
    </row>
    <row r="49" spans="1:6" ht="21.75" customHeight="1" x14ac:dyDescent="0.35">
      <c r="A49" s="3" t="s">
        <v>332</v>
      </c>
      <c r="B49" s="3"/>
      <c r="C49" s="3"/>
      <c r="D49" s="3"/>
      <c r="E49" s="3"/>
      <c r="F49" s="3"/>
    </row>
    <row r="50" spans="1:6" x14ac:dyDescent="0.35">
      <c r="A50" s="16" t="s">
        <v>333</v>
      </c>
      <c r="B50" s="17" t="s">
        <v>334</v>
      </c>
      <c r="C50" s="16" t="s">
        <v>115</v>
      </c>
      <c r="D50" s="16">
        <v>1</v>
      </c>
      <c r="E50" s="18"/>
      <c r="F50" s="18">
        <f>D50*E50</f>
        <v>0</v>
      </c>
    </row>
    <row r="51" spans="1:6" x14ac:dyDescent="0.35">
      <c r="A51" s="16" t="s">
        <v>335</v>
      </c>
      <c r="B51" s="17" t="s">
        <v>336</v>
      </c>
      <c r="C51" s="16" t="s">
        <v>66</v>
      </c>
      <c r="D51" s="16">
        <v>1</v>
      </c>
      <c r="E51" s="18"/>
      <c r="F51" s="18">
        <f>D51*E51</f>
        <v>0</v>
      </c>
    </row>
    <row r="52" spans="1:6" x14ac:dyDescent="0.35">
      <c r="A52" s="16" t="s">
        <v>337</v>
      </c>
      <c r="B52" s="17" t="s">
        <v>338</v>
      </c>
      <c r="C52" s="16" t="s">
        <v>66</v>
      </c>
      <c r="D52" s="16">
        <v>1</v>
      </c>
      <c r="E52" s="18"/>
      <c r="F52" s="18">
        <f>D52*E52</f>
        <v>0</v>
      </c>
    </row>
    <row r="53" spans="1:6" x14ac:dyDescent="0.35">
      <c r="A53" s="16" t="s">
        <v>339</v>
      </c>
      <c r="B53" s="17" t="s">
        <v>340</v>
      </c>
      <c r="C53" s="16" t="s">
        <v>66</v>
      </c>
      <c r="D53" s="16">
        <v>1</v>
      </c>
      <c r="E53" s="18"/>
      <c r="F53" s="18">
        <f>D53*E53</f>
        <v>0</v>
      </c>
    </row>
    <row r="54" spans="1:6" x14ac:dyDescent="0.35">
      <c r="A54" s="16" t="s">
        <v>341</v>
      </c>
      <c r="B54" s="17" t="s">
        <v>342</v>
      </c>
      <c r="C54" s="16" t="s">
        <v>244</v>
      </c>
      <c r="D54" s="16">
        <v>1</v>
      </c>
      <c r="E54" s="18"/>
      <c r="F54" s="18">
        <f>D54*E54</f>
        <v>0</v>
      </c>
    </row>
    <row r="55" spans="1:6" ht="19.5" customHeight="1" x14ac:dyDescent="0.35">
      <c r="A55" s="2" t="s">
        <v>343</v>
      </c>
      <c r="B55" s="2"/>
      <c r="C55" s="2"/>
      <c r="D55" s="2"/>
      <c r="E55" s="2"/>
      <c r="F55" s="19">
        <f>SUM(F50:F54)</f>
        <v>0</v>
      </c>
    </row>
    <row r="56" spans="1:6" ht="21.75" customHeight="1" x14ac:dyDescent="0.35">
      <c r="A56" s="3" t="s">
        <v>344</v>
      </c>
      <c r="B56" s="3"/>
      <c r="C56" s="3"/>
      <c r="D56" s="3"/>
      <c r="E56" s="3"/>
      <c r="F56" s="3"/>
    </row>
    <row r="57" spans="1:6" x14ac:dyDescent="0.35">
      <c r="A57" s="16" t="s">
        <v>345</v>
      </c>
      <c r="B57" s="17" t="s">
        <v>346</v>
      </c>
      <c r="C57" s="16" t="s">
        <v>66</v>
      </c>
      <c r="D57" s="16">
        <v>1</v>
      </c>
      <c r="E57" s="18"/>
      <c r="F57" s="18">
        <f t="shared" ref="F57:F66" si="4">D57*E57</f>
        <v>0</v>
      </c>
    </row>
    <row r="58" spans="1:6" x14ac:dyDescent="0.35">
      <c r="A58" s="16" t="s">
        <v>347</v>
      </c>
      <c r="B58" s="17" t="s">
        <v>348</v>
      </c>
      <c r="C58" s="16" t="s">
        <v>66</v>
      </c>
      <c r="D58" s="16">
        <v>1</v>
      </c>
      <c r="E58" s="18"/>
      <c r="F58" s="18">
        <f t="shared" si="4"/>
        <v>0</v>
      </c>
    </row>
    <row r="59" spans="1:6" x14ac:dyDescent="0.35">
      <c r="A59" s="16" t="s">
        <v>349</v>
      </c>
      <c r="B59" s="17" t="s">
        <v>350</v>
      </c>
      <c r="C59" s="16" t="s">
        <v>66</v>
      </c>
      <c r="D59" s="16">
        <v>4</v>
      </c>
      <c r="E59" s="18"/>
      <c r="F59" s="18">
        <f t="shared" si="4"/>
        <v>0</v>
      </c>
    </row>
    <row r="60" spans="1:6" x14ac:dyDescent="0.35">
      <c r="A60" s="16" t="s">
        <v>351</v>
      </c>
      <c r="B60" s="17" t="s">
        <v>352</v>
      </c>
      <c r="C60" s="16" t="s">
        <v>66</v>
      </c>
      <c r="D60" s="16">
        <v>1</v>
      </c>
      <c r="E60" s="18"/>
      <c r="F60" s="18">
        <f t="shared" si="4"/>
        <v>0</v>
      </c>
    </row>
    <row r="61" spans="1:6" x14ac:dyDescent="0.35">
      <c r="A61" s="16" t="s">
        <v>353</v>
      </c>
      <c r="B61" s="17" t="s">
        <v>354</v>
      </c>
      <c r="C61" s="16" t="s">
        <v>66</v>
      </c>
      <c r="D61" s="16">
        <v>1</v>
      </c>
      <c r="E61" s="18"/>
      <c r="F61" s="18">
        <f t="shared" si="4"/>
        <v>0</v>
      </c>
    </row>
    <row r="62" spans="1:6" x14ac:dyDescent="0.35">
      <c r="A62" s="16" t="s">
        <v>355</v>
      </c>
      <c r="B62" s="17" t="s">
        <v>356</v>
      </c>
      <c r="C62" s="16" t="s">
        <v>66</v>
      </c>
      <c r="D62" s="16">
        <v>1</v>
      </c>
      <c r="E62" s="18"/>
      <c r="F62" s="18">
        <f t="shared" si="4"/>
        <v>0</v>
      </c>
    </row>
    <row r="63" spans="1:6" x14ac:dyDescent="0.35">
      <c r="A63" s="16" t="s">
        <v>357</v>
      </c>
      <c r="B63" s="17" t="s">
        <v>358</v>
      </c>
      <c r="C63" s="16" t="s">
        <v>66</v>
      </c>
      <c r="D63" s="16">
        <v>1</v>
      </c>
      <c r="E63" s="18"/>
      <c r="F63" s="18">
        <f t="shared" si="4"/>
        <v>0</v>
      </c>
    </row>
    <row r="64" spans="1:6" x14ac:dyDescent="0.35">
      <c r="A64" s="16" t="s">
        <v>359</v>
      </c>
      <c r="B64" s="17" t="s">
        <v>313</v>
      </c>
      <c r="C64" s="16" t="s">
        <v>115</v>
      </c>
      <c r="D64" s="16">
        <v>1</v>
      </c>
      <c r="E64" s="18"/>
      <c r="F64" s="18">
        <f t="shared" si="4"/>
        <v>0</v>
      </c>
    </row>
    <row r="65" spans="1:6" x14ac:dyDescent="0.35">
      <c r="A65" s="16" t="s">
        <v>360</v>
      </c>
      <c r="B65" s="17" t="s">
        <v>361</v>
      </c>
      <c r="C65" s="16" t="s">
        <v>244</v>
      </c>
      <c r="D65" s="16">
        <v>1</v>
      </c>
      <c r="E65" s="18"/>
      <c r="F65" s="18">
        <f t="shared" si="4"/>
        <v>0</v>
      </c>
    </row>
    <row r="66" spans="1:6" x14ac:dyDescent="0.35">
      <c r="A66" s="16" t="s">
        <v>362</v>
      </c>
      <c r="B66" s="17" t="s">
        <v>363</v>
      </c>
      <c r="C66" s="16" t="s">
        <v>244</v>
      </c>
      <c r="D66" s="16">
        <v>1</v>
      </c>
      <c r="E66" s="18"/>
      <c r="F66" s="18">
        <f t="shared" si="4"/>
        <v>0</v>
      </c>
    </row>
    <row r="67" spans="1:6" ht="19.5" customHeight="1" x14ac:dyDescent="0.35">
      <c r="A67" s="2" t="s">
        <v>364</v>
      </c>
      <c r="B67" s="2"/>
      <c r="C67" s="2"/>
      <c r="D67" s="2"/>
      <c r="E67" s="2"/>
      <c r="F67" s="19">
        <f>SUM(F57:F66)</f>
        <v>0</v>
      </c>
    </row>
    <row r="68" spans="1:6" ht="21.75" customHeight="1" x14ac:dyDescent="0.35">
      <c r="A68" s="3" t="s">
        <v>365</v>
      </c>
      <c r="B68" s="3"/>
      <c r="C68" s="3"/>
      <c r="D68" s="3"/>
      <c r="E68" s="3"/>
      <c r="F68" s="3"/>
    </row>
    <row r="69" spans="1:6" x14ac:dyDescent="0.35">
      <c r="A69" s="16" t="s">
        <v>366</v>
      </c>
      <c r="B69" s="17" t="s">
        <v>367</v>
      </c>
      <c r="C69" s="16" t="s">
        <v>66</v>
      </c>
      <c r="D69" s="16">
        <v>1</v>
      </c>
      <c r="E69" s="18"/>
      <c r="F69" s="18">
        <f t="shared" ref="F69:F77" si="5">D69*E69</f>
        <v>0</v>
      </c>
    </row>
    <row r="70" spans="1:6" x14ac:dyDescent="0.35">
      <c r="A70" s="16" t="s">
        <v>368</v>
      </c>
      <c r="B70" s="17" t="s">
        <v>369</v>
      </c>
      <c r="C70" s="16" t="s">
        <v>66</v>
      </c>
      <c r="D70" s="16">
        <v>1</v>
      </c>
      <c r="E70" s="18"/>
      <c r="F70" s="18">
        <f t="shared" si="5"/>
        <v>0</v>
      </c>
    </row>
    <row r="71" spans="1:6" x14ac:dyDescent="0.35">
      <c r="A71" s="16" t="s">
        <v>370</v>
      </c>
      <c r="B71" s="17" t="s">
        <v>371</v>
      </c>
      <c r="C71" s="16" t="s">
        <v>66</v>
      </c>
      <c r="D71" s="16">
        <v>1</v>
      </c>
      <c r="E71" s="18"/>
      <c r="F71" s="18">
        <f t="shared" si="5"/>
        <v>0</v>
      </c>
    </row>
    <row r="72" spans="1:6" x14ac:dyDescent="0.35">
      <c r="A72" s="16" t="s">
        <v>372</v>
      </c>
      <c r="B72" s="17" t="s">
        <v>373</v>
      </c>
      <c r="C72" s="16" t="s">
        <v>115</v>
      </c>
      <c r="D72" s="16">
        <v>1</v>
      </c>
      <c r="E72" s="18"/>
      <c r="F72" s="18">
        <f t="shared" si="5"/>
        <v>0</v>
      </c>
    </row>
    <row r="73" spans="1:6" x14ac:dyDescent="0.35">
      <c r="A73" s="16" t="s">
        <v>374</v>
      </c>
      <c r="B73" s="17" t="s">
        <v>375</v>
      </c>
      <c r="C73" s="16" t="s">
        <v>66</v>
      </c>
      <c r="D73" s="16">
        <v>1</v>
      </c>
      <c r="E73" s="18"/>
      <c r="F73" s="18">
        <f t="shared" si="5"/>
        <v>0</v>
      </c>
    </row>
    <row r="74" spans="1:6" x14ac:dyDescent="0.35">
      <c r="A74" s="16" t="s">
        <v>376</v>
      </c>
      <c r="B74" s="17" t="s">
        <v>377</v>
      </c>
      <c r="C74" s="16" t="s">
        <v>115</v>
      </c>
      <c r="D74" s="16">
        <v>1</v>
      </c>
      <c r="E74" s="18"/>
      <c r="F74" s="18">
        <f t="shared" si="5"/>
        <v>0</v>
      </c>
    </row>
    <row r="75" spans="1:6" x14ac:dyDescent="0.35">
      <c r="A75" s="16" t="s">
        <v>378</v>
      </c>
      <c r="B75" s="17" t="s">
        <v>379</v>
      </c>
      <c r="C75" s="16" t="s">
        <v>380</v>
      </c>
      <c r="D75" s="16">
        <v>15</v>
      </c>
      <c r="E75" s="18"/>
      <c r="F75" s="18">
        <f t="shared" si="5"/>
        <v>0</v>
      </c>
    </row>
    <row r="76" spans="1:6" x14ac:dyDescent="0.35">
      <c r="A76" s="16" t="s">
        <v>381</v>
      </c>
      <c r="B76" s="17" t="s">
        <v>382</v>
      </c>
      <c r="C76" s="16" t="s">
        <v>380</v>
      </c>
      <c r="D76" s="16">
        <v>40.42</v>
      </c>
      <c r="E76" s="18"/>
      <c r="F76" s="18">
        <f t="shared" si="5"/>
        <v>0</v>
      </c>
    </row>
    <row r="77" spans="1:6" x14ac:dyDescent="0.35">
      <c r="A77" s="16" t="s">
        <v>383</v>
      </c>
      <c r="B77" s="17" t="s">
        <v>384</v>
      </c>
      <c r="C77" s="16" t="s">
        <v>66</v>
      </c>
      <c r="D77" s="16">
        <v>1</v>
      </c>
      <c r="E77" s="18"/>
      <c r="F77" s="18">
        <f t="shared" si="5"/>
        <v>0</v>
      </c>
    </row>
    <row r="78" spans="1:6" ht="19.5" customHeight="1" x14ac:dyDescent="0.35">
      <c r="A78" s="2" t="s">
        <v>385</v>
      </c>
      <c r="B78" s="2"/>
      <c r="C78" s="2"/>
      <c r="D78" s="2"/>
      <c r="E78" s="2"/>
      <c r="F78" s="19">
        <f>SUM(F69:F77)</f>
        <v>0</v>
      </c>
    </row>
    <row r="79" spans="1:6" ht="25.5" customHeight="1" x14ac:dyDescent="0.35">
      <c r="A79" s="4" t="s">
        <v>386</v>
      </c>
      <c r="B79" s="4"/>
      <c r="C79" s="4"/>
      <c r="D79" s="4"/>
      <c r="E79" s="4"/>
      <c r="F79" s="15">
        <f>F16+F29+F39+F48+F55+F67+F78</f>
        <v>0</v>
      </c>
    </row>
  </sheetData>
  <mergeCells count="16">
    <mergeCell ref="A79:E79"/>
    <mergeCell ref="A55:E55"/>
    <mergeCell ref="A56:F56"/>
    <mergeCell ref="A67:E67"/>
    <mergeCell ref="A68:F68"/>
    <mergeCell ref="A78:E78"/>
    <mergeCell ref="A30:F30"/>
    <mergeCell ref="A39:E39"/>
    <mergeCell ref="A40:F40"/>
    <mergeCell ref="A48:E48"/>
    <mergeCell ref="A49:F49"/>
    <mergeCell ref="A1:F1"/>
    <mergeCell ref="A3:F3"/>
    <mergeCell ref="A16:E16"/>
    <mergeCell ref="A17:F17"/>
    <mergeCell ref="A29:E29"/>
  </mergeCells>
  <printOptions horizontalCentered="1"/>
  <pageMargins left="0.4" right="0.4" top="0.5" bottom="0.5"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5"/>
  <sheetViews>
    <sheetView zoomScaleNormal="100" workbookViewId="0">
      <pane ySplit="2" topLeftCell="A11" activePane="bottomLeft" state="frozen"/>
      <selection pane="bottomLeft" activeCell="E6" sqref="E6"/>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387</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388</v>
      </c>
      <c r="B3" s="3"/>
      <c r="C3" s="3"/>
      <c r="D3" s="3"/>
      <c r="E3" s="3"/>
      <c r="F3" s="3"/>
    </row>
    <row r="4" spans="1:6" ht="25" x14ac:dyDescent="0.35">
      <c r="A4" s="16" t="s">
        <v>389</v>
      </c>
      <c r="B4" s="17" t="s">
        <v>390</v>
      </c>
      <c r="C4" s="16" t="s">
        <v>66</v>
      </c>
      <c r="D4" s="16">
        <v>1</v>
      </c>
      <c r="E4" s="18"/>
      <c r="F4" s="18">
        <f t="shared" ref="F4:F12" si="0">D4*E4</f>
        <v>0</v>
      </c>
    </row>
    <row r="5" spans="1:6" ht="25" x14ac:dyDescent="0.35">
      <c r="A5" s="16" t="s">
        <v>391</v>
      </c>
      <c r="B5" s="17" t="s">
        <v>392</v>
      </c>
      <c r="C5" s="16" t="s">
        <v>66</v>
      </c>
      <c r="D5" s="16">
        <v>10</v>
      </c>
      <c r="E5" s="18"/>
      <c r="F5" s="18">
        <f t="shared" si="0"/>
        <v>0</v>
      </c>
    </row>
    <row r="6" spans="1:6" x14ac:dyDescent="0.35">
      <c r="A6" s="16" t="s">
        <v>393</v>
      </c>
      <c r="B6" s="17" t="s">
        <v>394</v>
      </c>
      <c r="C6" s="16" t="s">
        <v>66</v>
      </c>
      <c r="D6" s="16">
        <v>2</v>
      </c>
      <c r="E6" s="18"/>
      <c r="F6" s="18">
        <f t="shared" si="0"/>
        <v>0</v>
      </c>
    </row>
    <row r="7" spans="1:6" x14ac:dyDescent="0.35">
      <c r="A7" s="16" t="s">
        <v>395</v>
      </c>
      <c r="B7" s="17" t="s">
        <v>396</v>
      </c>
      <c r="C7" s="16" t="s">
        <v>66</v>
      </c>
      <c r="D7" s="16">
        <v>1</v>
      </c>
      <c r="E7" s="18"/>
      <c r="F7" s="18">
        <f t="shared" si="0"/>
        <v>0</v>
      </c>
    </row>
    <row r="8" spans="1:6" x14ac:dyDescent="0.35">
      <c r="A8" s="16" t="s">
        <v>397</v>
      </c>
      <c r="B8" s="17" t="s">
        <v>398</v>
      </c>
      <c r="C8" s="16" t="s">
        <v>66</v>
      </c>
      <c r="D8" s="16">
        <v>1</v>
      </c>
      <c r="E8" s="18"/>
      <c r="F8" s="18">
        <f t="shared" si="0"/>
        <v>0</v>
      </c>
    </row>
    <row r="9" spans="1:6" x14ac:dyDescent="0.35">
      <c r="A9" s="16" t="s">
        <v>399</v>
      </c>
      <c r="B9" s="17" t="s">
        <v>400</v>
      </c>
      <c r="C9" s="16" t="s">
        <v>66</v>
      </c>
      <c r="D9" s="16">
        <v>1</v>
      </c>
      <c r="E9" s="18"/>
      <c r="F9" s="18">
        <f t="shared" si="0"/>
        <v>0</v>
      </c>
    </row>
    <row r="10" spans="1:6" x14ac:dyDescent="0.35">
      <c r="A10" s="16" t="s">
        <v>401</v>
      </c>
      <c r="B10" s="17" t="s">
        <v>402</v>
      </c>
      <c r="C10" s="16" t="s">
        <v>115</v>
      </c>
      <c r="D10" s="16">
        <v>1</v>
      </c>
      <c r="E10" s="18"/>
      <c r="F10" s="18">
        <f t="shared" si="0"/>
        <v>0</v>
      </c>
    </row>
    <row r="11" spans="1:6" x14ac:dyDescent="0.35">
      <c r="A11" s="16" t="s">
        <v>403</v>
      </c>
      <c r="B11" s="17" t="s">
        <v>404</v>
      </c>
      <c r="C11" s="16" t="s">
        <v>244</v>
      </c>
      <c r="D11" s="16">
        <v>1</v>
      </c>
      <c r="E11" s="18"/>
      <c r="F11" s="18">
        <f t="shared" si="0"/>
        <v>0</v>
      </c>
    </row>
    <row r="12" spans="1:6" x14ac:dyDescent="0.35">
      <c r="A12" s="16" t="s">
        <v>405</v>
      </c>
      <c r="B12" s="17" t="s">
        <v>406</v>
      </c>
      <c r="C12" s="16" t="s">
        <v>244</v>
      </c>
      <c r="D12" s="16">
        <v>1</v>
      </c>
      <c r="E12" s="18"/>
      <c r="F12" s="18">
        <f t="shared" si="0"/>
        <v>0</v>
      </c>
    </row>
    <row r="13" spans="1:6" ht="19.5" customHeight="1" x14ac:dyDescent="0.35">
      <c r="A13" s="2" t="s">
        <v>407</v>
      </c>
      <c r="B13" s="2"/>
      <c r="C13" s="2"/>
      <c r="D13" s="2"/>
      <c r="E13" s="2"/>
      <c r="F13" s="19">
        <f>SUM(F4:F12)</f>
        <v>0</v>
      </c>
    </row>
    <row r="14" spans="1:6" ht="21.75" customHeight="1" x14ac:dyDescent="0.35">
      <c r="A14" s="3" t="s">
        <v>408</v>
      </c>
      <c r="B14" s="3"/>
      <c r="C14" s="3"/>
      <c r="D14" s="3"/>
      <c r="E14" s="3"/>
      <c r="F14" s="3"/>
    </row>
    <row r="15" spans="1:6" x14ac:dyDescent="0.35">
      <c r="A15" s="16" t="s">
        <v>409</v>
      </c>
      <c r="B15" s="17" t="s">
        <v>410</v>
      </c>
      <c r="C15" s="16" t="s">
        <v>66</v>
      </c>
      <c r="D15" s="16">
        <v>1</v>
      </c>
      <c r="E15" s="18"/>
      <c r="F15" s="18">
        <f>D15*E15</f>
        <v>0</v>
      </c>
    </row>
    <row r="16" spans="1:6" x14ac:dyDescent="0.35">
      <c r="A16" s="16" t="s">
        <v>411</v>
      </c>
      <c r="B16" s="17" t="s">
        <v>412</v>
      </c>
      <c r="C16" s="16" t="s">
        <v>66</v>
      </c>
      <c r="D16" s="16">
        <v>6</v>
      </c>
      <c r="E16" s="18"/>
      <c r="F16" s="18">
        <f>D16*E16</f>
        <v>0</v>
      </c>
    </row>
    <row r="17" spans="1:6" ht="19.5" customHeight="1" x14ac:dyDescent="0.35">
      <c r="A17" s="2" t="s">
        <v>413</v>
      </c>
      <c r="B17" s="2"/>
      <c r="C17" s="2"/>
      <c r="D17" s="2"/>
      <c r="E17" s="2"/>
      <c r="F17" s="19">
        <f>SUM(F15:F16)</f>
        <v>0</v>
      </c>
    </row>
    <row r="18" spans="1:6" ht="21.75" customHeight="1" x14ac:dyDescent="0.35">
      <c r="A18" s="3" t="s">
        <v>414</v>
      </c>
      <c r="B18" s="3"/>
      <c r="C18" s="3"/>
      <c r="D18" s="3"/>
      <c r="E18" s="3"/>
      <c r="F18" s="3"/>
    </row>
    <row r="19" spans="1:6" x14ac:dyDescent="0.35">
      <c r="A19" s="16" t="s">
        <v>415</v>
      </c>
      <c r="B19" s="17" t="s">
        <v>416</v>
      </c>
      <c r="C19" s="16" t="s">
        <v>115</v>
      </c>
      <c r="D19" s="16">
        <v>2</v>
      </c>
      <c r="E19" s="18"/>
      <c r="F19" s="18">
        <f t="shared" ref="F19:F36" si="1">D19*E19</f>
        <v>0</v>
      </c>
    </row>
    <row r="20" spans="1:6" x14ac:dyDescent="0.35">
      <c r="A20" s="16" t="s">
        <v>417</v>
      </c>
      <c r="B20" s="17" t="s">
        <v>418</v>
      </c>
      <c r="C20" s="16" t="s">
        <v>115</v>
      </c>
      <c r="D20" s="16">
        <v>2</v>
      </c>
      <c r="E20" s="18"/>
      <c r="F20" s="18">
        <f t="shared" si="1"/>
        <v>0</v>
      </c>
    </row>
    <row r="21" spans="1:6" x14ac:dyDescent="0.35">
      <c r="A21" s="16" t="s">
        <v>419</v>
      </c>
      <c r="B21" s="17" t="s">
        <v>420</v>
      </c>
      <c r="C21" s="16" t="s">
        <v>115</v>
      </c>
      <c r="D21" s="16">
        <v>2</v>
      </c>
      <c r="E21" s="18"/>
      <c r="F21" s="18">
        <f t="shared" si="1"/>
        <v>0</v>
      </c>
    </row>
    <row r="22" spans="1:6" x14ac:dyDescent="0.35">
      <c r="A22" s="16" t="s">
        <v>421</v>
      </c>
      <c r="B22" s="17" t="s">
        <v>422</v>
      </c>
      <c r="C22" s="16" t="s">
        <v>115</v>
      </c>
      <c r="D22" s="16">
        <v>2</v>
      </c>
      <c r="E22" s="18"/>
      <c r="F22" s="18">
        <f t="shared" si="1"/>
        <v>0</v>
      </c>
    </row>
    <row r="23" spans="1:6" x14ac:dyDescent="0.35">
      <c r="A23" s="16" t="s">
        <v>423</v>
      </c>
      <c r="B23" s="17" t="s">
        <v>424</v>
      </c>
      <c r="C23" s="16" t="s">
        <v>115</v>
      </c>
      <c r="D23" s="16">
        <v>2</v>
      </c>
      <c r="E23" s="18"/>
      <c r="F23" s="18">
        <f t="shared" si="1"/>
        <v>0</v>
      </c>
    </row>
    <row r="24" spans="1:6" x14ac:dyDescent="0.35">
      <c r="A24" s="16" t="s">
        <v>425</v>
      </c>
      <c r="B24" s="17" t="s">
        <v>426</v>
      </c>
      <c r="C24" s="16" t="s">
        <v>115</v>
      </c>
      <c r="D24" s="16">
        <v>2</v>
      </c>
      <c r="E24" s="18"/>
      <c r="F24" s="18">
        <f t="shared" si="1"/>
        <v>0</v>
      </c>
    </row>
    <row r="25" spans="1:6" x14ac:dyDescent="0.35">
      <c r="A25" s="16" t="s">
        <v>427</v>
      </c>
      <c r="B25" s="17" t="s">
        <v>428</v>
      </c>
      <c r="C25" s="16" t="s">
        <v>115</v>
      </c>
      <c r="D25" s="16">
        <v>2</v>
      </c>
      <c r="E25" s="18"/>
      <c r="F25" s="18">
        <f t="shared" si="1"/>
        <v>0</v>
      </c>
    </row>
    <row r="26" spans="1:6" x14ac:dyDescent="0.35">
      <c r="A26" s="16" t="s">
        <v>429</v>
      </c>
      <c r="B26" s="17" t="s">
        <v>430</v>
      </c>
      <c r="C26" s="16" t="s">
        <v>115</v>
      </c>
      <c r="D26" s="16">
        <v>1</v>
      </c>
      <c r="E26" s="18"/>
      <c r="F26" s="18">
        <f t="shared" si="1"/>
        <v>0</v>
      </c>
    </row>
    <row r="27" spans="1:6" ht="25" x14ac:dyDescent="0.35">
      <c r="A27" s="16" t="s">
        <v>431</v>
      </c>
      <c r="B27" s="17" t="s">
        <v>432</v>
      </c>
      <c r="C27" s="16" t="s">
        <v>115</v>
      </c>
      <c r="D27" s="16">
        <v>2</v>
      </c>
      <c r="E27" s="18"/>
      <c r="F27" s="18">
        <f t="shared" si="1"/>
        <v>0</v>
      </c>
    </row>
    <row r="28" spans="1:6" x14ac:dyDescent="0.35">
      <c r="A28" s="16" t="s">
        <v>433</v>
      </c>
      <c r="B28" s="17" t="s">
        <v>434</v>
      </c>
      <c r="C28" s="16" t="s">
        <v>115</v>
      </c>
      <c r="D28" s="16">
        <v>1</v>
      </c>
      <c r="E28" s="18"/>
      <c r="F28" s="18">
        <f t="shared" si="1"/>
        <v>0</v>
      </c>
    </row>
    <row r="29" spans="1:6" x14ac:dyDescent="0.35">
      <c r="A29" s="16" t="s">
        <v>435</v>
      </c>
      <c r="B29" s="17" t="s">
        <v>436</v>
      </c>
      <c r="C29" s="16" t="s">
        <v>66</v>
      </c>
      <c r="D29" s="16">
        <v>2</v>
      </c>
      <c r="E29" s="18"/>
      <c r="F29" s="18">
        <f t="shared" si="1"/>
        <v>0</v>
      </c>
    </row>
    <row r="30" spans="1:6" x14ac:dyDescent="0.35">
      <c r="A30" s="16" t="s">
        <v>437</v>
      </c>
      <c r="B30" s="17" t="s">
        <v>438</v>
      </c>
      <c r="C30" s="16" t="s">
        <v>115</v>
      </c>
      <c r="D30" s="16">
        <v>1</v>
      </c>
      <c r="E30" s="18"/>
      <c r="F30" s="18">
        <f t="shared" si="1"/>
        <v>0</v>
      </c>
    </row>
    <row r="31" spans="1:6" x14ac:dyDescent="0.35">
      <c r="A31" s="16" t="s">
        <v>439</v>
      </c>
      <c r="B31" s="17" t="s">
        <v>440</v>
      </c>
      <c r="C31" s="16" t="s">
        <v>115</v>
      </c>
      <c r="D31" s="16">
        <v>1</v>
      </c>
      <c r="E31" s="18"/>
      <c r="F31" s="18">
        <f t="shared" si="1"/>
        <v>0</v>
      </c>
    </row>
    <row r="32" spans="1:6" x14ac:dyDescent="0.35">
      <c r="A32" s="16" t="s">
        <v>441</v>
      </c>
      <c r="B32" s="17" t="s">
        <v>442</v>
      </c>
      <c r="C32" s="16" t="s">
        <v>115</v>
      </c>
      <c r="D32" s="16">
        <v>1</v>
      </c>
      <c r="E32" s="18"/>
      <c r="F32" s="18">
        <f t="shared" si="1"/>
        <v>0</v>
      </c>
    </row>
    <row r="33" spans="1:6" x14ac:dyDescent="0.35">
      <c r="A33" s="16" t="s">
        <v>443</v>
      </c>
      <c r="B33" s="17" t="s">
        <v>444</v>
      </c>
      <c r="C33" s="16" t="s">
        <v>115</v>
      </c>
      <c r="D33" s="16">
        <v>2</v>
      </c>
      <c r="E33" s="18"/>
      <c r="F33" s="18">
        <f t="shared" si="1"/>
        <v>0</v>
      </c>
    </row>
    <row r="34" spans="1:6" x14ac:dyDescent="0.35">
      <c r="A34" s="16" t="s">
        <v>445</v>
      </c>
      <c r="B34" s="17" t="s">
        <v>446</v>
      </c>
      <c r="C34" s="16" t="s">
        <v>66</v>
      </c>
      <c r="D34" s="16">
        <v>4</v>
      </c>
      <c r="E34" s="18"/>
      <c r="F34" s="18">
        <f t="shared" si="1"/>
        <v>0</v>
      </c>
    </row>
    <row r="35" spans="1:6" x14ac:dyDescent="0.35">
      <c r="A35" s="16" t="s">
        <v>447</v>
      </c>
      <c r="B35" s="17" t="s">
        <v>448</v>
      </c>
      <c r="C35" s="16" t="s">
        <v>115</v>
      </c>
      <c r="D35" s="16">
        <v>2</v>
      </c>
      <c r="E35" s="18"/>
      <c r="F35" s="18">
        <f t="shared" si="1"/>
        <v>0</v>
      </c>
    </row>
    <row r="36" spans="1:6" x14ac:dyDescent="0.35">
      <c r="A36" s="16" t="s">
        <v>449</v>
      </c>
      <c r="B36" s="17" t="s">
        <v>450</v>
      </c>
      <c r="C36" s="16" t="s">
        <v>66</v>
      </c>
      <c r="D36" s="16">
        <v>4</v>
      </c>
      <c r="E36" s="18"/>
      <c r="F36" s="18">
        <f t="shared" si="1"/>
        <v>0</v>
      </c>
    </row>
    <row r="37" spans="1:6" ht="19.5" customHeight="1" x14ac:dyDescent="0.35">
      <c r="A37" s="2" t="s">
        <v>451</v>
      </c>
      <c r="B37" s="2"/>
      <c r="C37" s="2"/>
      <c r="D37" s="2"/>
      <c r="E37" s="2"/>
      <c r="F37" s="19">
        <f>SUM(F19:F36)</f>
        <v>0</v>
      </c>
    </row>
    <row r="38" spans="1:6" ht="21.75" customHeight="1" x14ac:dyDescent="0.35">
      <c r="A38" s="3" t="s">
        <v>452</v>
      </c>
      <c r="B38" s="3"/>
      <c r="C38" s="3"/>
      <c r="D38" s="3"/>
      <c r="E38" s="3"/>
      <c r="F38" s="3"/>
    </row>
    <row r="39" spans="1:6" x14ac:dyDescent="0.35">
      <c r="A39" s="16" t="s">
        <v>453</v>
      </c>
      <c r="B39" s="17" t="s">
        <v>454</v>
      </c>
      <c r="C39" s="16" t="s">
        <v>115</v>
      </c>
      <c r="D39" s="16">
        <v>2</v>
      </c>
      <c r="E39" s="18"/>
      <c r="F39" s="18">
        <f t="shared" ref="F39:F45" si="2">D39*E39</f>
        <v>0</v>
      </c>
    </row>
    <row r="40" spans="1:6" x14ac:dyDescent="0.35">
      <c r="A40" s="16" t="s">
        <v>455</v>
      </c>
      <c r="B40" s="17" t="s">
        <v>456</v>
      </c>
      <c r="C40" s="16" t="s">
        <v>115</v>
      </c>
      <c r="D40" s="16">
        <v>2</v>
      </c>
      <c r="E40" s="18"/>
      <c r="F40" s="18">
        <f t="shared" si="2"/>
        <v>0</v>
      </c>
    </row>
    <row r="41" spans="1:6" x14ac:dyDescent="0.35">
      <c r="A41" s="16" t="s">
        <v>457</v>
      </c>
      <c r="B41" s="17" t="s">
        <v>458</v>
      </c>
      <c r="C41" s="16" t="s">
        <v>115</v>
      </c>
      <c r="D41" s="16">
        <v>1</v>
      </c>
      <c r="E41" s="18"/>
      <c r="F41" s="18">
        <f t="shared" si="2"/>
        <v>0</v>
      </c>
    </row>
    <row r="42" spans="1:6" x14ac:dyDescent="0.35">
      <c r="A42" s="16" t="s">
        <v>459</v>
      </c>
      <c r="B42" s="17" t="s">
        <v>460</v>
      </c>
      <c r="C42" s="16" t="s">
        <v>115</v>
      </c>
      <c r="D42" s="16">
        <v>1</v>
      </c>
      <c r="E42" s="18"/>
      <c r="F42" s="18">
        <f t="shared" si="2"/>
        <v>0</v>
      </c>
    </row>
    <row r="43" spans="1:6" x14ac:dyDescent="0.35">
      <c r="A43" s="16" t="s">
        <v>461</v>
      </c>
      <c r="B43" s="17" t="s">
        <v>462</v>
      </c>
      <c r="C43" s="16" t="s">
        <v>115</v>
      </c>
      <c r="D43" s="16">
        <v>1</v>
      </c>
      <c r="E43" s="18"/>
      <c r="F43" s="18">
        <f t="shared" si="2"/>
        <v>0</v>
      </c>
    </row>
    <row r="44" spans="1:6" x14ac:dyDescent="0.35">
      <c r="A44" s="16" t="s">
        <v>463</v>
      </c>
      <c r="B44" s="17" t="s">
        <v>464</v>
      </c>
      <c r="C44" s="16" t="s">
        <v>115</v>
      </c>
      <c r="D44" s="16">
        <v>1</v>
      </c>
      <c r="E44" s="18"/>
      <c r="F44" s="18">
        <f t="shared" si="2"/>
        <v>0</v>
      </c>
    </row>
    <row r="45" spans="1:6" x14ac:dyDescent="0.35">
      <c r="A45" s="16" t="s">
        <v>465</v>
      </c>
      <c r="B45" s="17" t="s">
        <v>466</v>
      </c>
      <c r="C45" s="16" t="s">
        <v>115</v>
      </c>
      <c r="D45" s="16">
        <v>1</v>
      </c>
      <c r="E45" s="18"/>
      <c r="F45" s="18">
        <f t="shared" si="2"/>
        <v>0</v>
      </c>
    </row>
    <row r="46" spans="1:6" ht="19.5" customHeight="1" x14ac:dyDescent="0.35">
      <c r="A46" s="2" t="s">
        <v>467</v>
      </c>
      <c r="B46" s="2"/>
      <c r="C46" s="2"/>
      <c r="D46" s="2"/>
      <c r="E46" s="2"/>
      <c r="F46" s="19">
        <f>SUM(F39:F45)</f>
        <v>0</v>
      </c>
    </row>
    <row r="47" spans="1:6" ht="21.75" customHeight="1" x14ac:dyDescent="0.35">
      <c r="A47" s="3" t="s">
        <v>468</v>
      </c>
      <c r="B47" s="3"/>
      <c r="C47" s="3"/>
      <c r="D47" s="3"/>
      <c r="E47" s="3"/>
      <c r="F47" s="3"/>
    </row>
    <row r="48" spans="1:6" x14ac:dyDescent="0.35">
      <c r="A48" s="16" t="s">
        <v>469</v>
      </c>
      <c r="B48" s="17" t="s">
        <v>470</v>
      </c>
      <c r="C48" s="16" t="s">
        <v>66</v>
      </c>
      <c r="D48" s="16">
        <v>3</v>
      </c>
      <c r="E48" s="18"/>
      <c r="F48" s="18">
        <f t="shared" ref="F48:F53" si="3">D48*E48</f>
        <v>0</v>
      </c>
    </row>
    <row r="49" spans="1:6" x14ac:dyDescent="0.35">
      <c r="A49" s="16" t="s">
        <v>471</v>
      </c>
      <c r="B49" s="17" t="s">
        <v>472</v>
      </c>
      <c r="C49" s="16" t="s">
        <v>66</v>
      </c>
      <c r="D49" s="16">
        <v>6</v>
      </c>
      <c r="E49" s="18"/>
      <c r="F49" s="18">
        <f t="shared" si="3"/>
        <v>0</v>
      </c>
    </row>
    <row r="50" spans="1:6" x14ac:dyDescent="0.35">
      <c r="A50" s="16" t="s">
        <v>473</v>
      </c>
      <c r="B50" s="17" t="s">
        <v>474</v>
      </c>
      <c r="C50" s="16" t="s">
        <v>66</v>
      </c>
      <c r="D50" s="16">
        <v>72</v>
      </c>
      <c r="E50" s="18"/>
      <c r="F50" s="18">
        <f t="shared" si="3"/>
        <v>0</v>
      </c>
    </row>
    <row r="51" spans="1:6" x14ac:dyDescent="0.35">
      <c r="A51" s="16" t="s">
        <v>475</v>
      </c>
      <c r="B51" s="17" t="s">
        <v>476</v>
      </c>
      <c r="C51" s="16" t="s">
        <v>66</v>
      </c>
      <c r="D51" s="16">
        <v>3</v>
      </c>
      <c r="E51" s="18"/>
      <c r="F51" s="18">
        <f t="shared" si="3"/>
        <v>0</v>
      </c>
    </row>
    <row r="52" spans="1:6" x14ac:dyDescent="0.35">
      <c r="A52" s="16" t="s">
        <v>477</v>
      </c>
      <c r="B52" s="17" t="s">
        <v>478</v>
      </c>
      <c r="C52" s="16" t="s">
        <v>66</v>
      </c>
      <c r="D52" s="16">
        <v>36</v>
      </c>
      <c r="E52" s="18"/>
      <c r="F52" s="18">
        <f t="shared" si="3"/>
        <v>0</v>
      </c>
    </row>
    <row r="53" spans="1:6" x14ac:dyDescent="0.35">
      <c r="A53" s="16" t="s">
        <v>479</v>
      </c>
      <c r="B53" s="17" t="s">
        <v>480</v>
      </c>
      <c r="C53" s="16" t="s">
        <v>115</v>
      </c>
      <c r="D53" s="16">
        <v>4</v>
      </c>
      <c r="E53" s="18"/>
      <c r="F53" s="18">
        <f t="shared" si="3"/>
        <v>0</v>
      </c>
    </row>
    <row r="54" spans="1:6" ht="19.5" customHeight="1" x14ac:dyDescent="0.35">
      <c r="A54" s="2" t="s">
        <v>481</v>
      </c>
      <c r="B54" s="2"/>
      <c r="C54" s="2"/>
      <c r="D54" s="2"/>
      <c r="E54" s="2"/>
      <c r="F54" s="19">
        <f>SUM(F48:F53)</f>
        <v>0</v>
      </c>
    </row>
    <row r="55" spans="1:6" ht="25.5" customHeight="1" x14ac:dyDescent="0.35">
      <c r="A55" s="4" t="s">
        <v>482</v>
      </c>
      <c r="B55" s="4"/>
      <c r="C55" s="4"/>
      <c r="D55" s="4"/>
      <c r="E55" s="4"/>
      <c r="F55" s="15">
        <f>F13+F17+F37+F46+F54</f>
        <v>0</v>
      </c>
    </row>
  </sheetData>
  <mergeCells count="12">
    <mergeCell ref="A54:E54"/>
    <mergeCell ref="A55:E55"/>
    <mergeCell ref="A18:F18"/>
    <mergeCell ref="A37:E37"/>
    <mergeCell ref="A38:F38"/>
    <mergeCell ref="A46:E46"/>
    <mergeCell ref="A47:F47"/>
    <mergeCell ref="A1:F1"/>
    <mergeCell ref="A3:F3"/>
    <mergeCell ref="A13:E13"/>
    <mergeCell ref="A14:F14"/>
    <mergeCell ref="A17:E17"/>
  </mergeCells>
  <printOptions horizontalCentered="1"/>
  <pageMargins left="0.4" right="0.4" top="0.5" bottom="0.5"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6"/>
  <sheetViews>
    <sheetView zoomScaleNormal="100" workbookViewId="0">
      <pane ySplit="2" topLeftCell="A3" activePane="bottomLeft" state="frozen"/>
      <selection pane="bottomLeft" sqref="A1:F1"/>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483</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484</v>
      </c>
      <c r="B3" s="3"/>
      <c r="C3" s="3"/>
      <c r="D3" s="3"/>
      <c r="E3" s="3"/>
      <c r="F3" s="3"/>
    </row>
    <row r="4" spans="1:6" ht="25" x14ac:dyDescent="0.35">
      <c r="A4" s="16" t="s">
        <v>485</v>
      </c>
      <c r="B4" s="17" t="s">
        <v>486</v>
      </c>
      <c r="C4" s="16" t="s">
        <v>115</v>
      </c>
      <c r="D4" s="16">
        <v>1</v>
      </c>
      <c r="E4" s="18"/>
      <c r="F4" s="18">
        <f t="shared" ref="F4:F23" si="0">D4*E4</f>
        <v>0</v>
      </c>
    </row>
    <row r="5" spans="1:6" x14ac:dyDescent="0.35">
      <c r="A5" s="16" t="s">
        <v>487</v>
      </c>
      <c r="B5" s="17" t="s">
        <v>488</v>
      </c>
      <c r="C5" s="16" t="s">
        <v>115</v>
      </c>
      <c r="D5" s="16">
        <v>1</v>
      </c>
      <c r="E5" s="18"/>
      <c r="F5" s="18">
        <f t="shared" si="0"/>
        <v>0</v>
      </c>
    </row>
    <row r="6" spans="1:6" ht="25" x14ac:dyDescent="0.35">
      <c r="A6" s="16" t="s">
        <v>489</v>
      </c>
      <c r="B6" s="17" t="s">
        <v>490</v>
      </c>
      <c r="C6" s="16" t="s">
        <v>115</v>
      </c>
      <c r="D6" s="16">
        <v>1</v>
      </c>
      <c r="E6" s="18"/>
      <c r="F6" s="18">
        <f t="shared" si="0"/>
        <v>0</v>
      </c>
    </row>
    <row r="7" spans="1:6" ht="25" x14ac:dyDescent="0.35">
      <c r="A7" s="16" t="s">
        <v>491</v>
      </c>
      <c r="B7" s="17" t="s">
        <v>492</v>
      </c>
      <c r="C7" s="16" t="s">
        <v>115</v>
      </c>
      <c r="D7" s="16">
        <v>1</v>
      </c>
      <c r="E7" s="18"/>
      <c r="F7" s="18">
        <f t="shared" si="0"/>
        <v>0</v>
      </c>
    </row>
    <row r="8" spans="1:6" x14ac:dyDescent="0.35">
      <c r="A8" s="16" t="s">
        <v>493</v>
      </c>
      <c r="B8" s="17" t="s">
        <v>494</v>
      </c>
      <c r="C8" s="16" t="s">
        <v>115</v>
      </c>
      <c r="D8" s="16">
        <v>1</v>
      </c>
      <c r="E8" s="18"/>
      <c r="F8" s="18">
        <f t="shared" si="0"/>
        <v>0</v>
      </c>
    </row>
    <row r="9" spans="1:6" x14ac:dyDescent="0.35">
      <c r="A9" s="16" t="s">
        <v>495</v>
      </c>
      <c r="B9" s="17" t="s">
        <v>496</v>
      </c>
      <c r="C9" s="16" t="s">
        <v>115</v>
      </c>
      <c r="D9" s="16">
        <v>1</v>
      </c>
      <c r="E9" s="18"/>
      <c r="F9" s="18">
        <f t="shared" si="0"/>
        <v>0</v>
      </c>
    </row>
    <row r="10" spans="1:6" x14ac:dyDescent="0.35">
      <c r="A10" s="16" t="s">
        <v>497</v>
      </c>
      <c r="B10" s="17" t="s">
        <v>498</v>
      </c>
      <c r="C10" s="16" t="s">
        <v>115</v>
      </c>
      <c r="D10" s="16">
        <v>1</v>
      </c>
      <c r="E10" s="18"/>
      <c r="F10" s="18">
        <f t="shared" si="0"/>
        <v>0</v>
      </c>
    </row>
    <row r="11" spans="1:6" x14ac:dyDescent="0.35">
      <c r="A11" s="16" t="s">
        <v>499</v>
      </c>
      <c r="B11" s="17" t="s">
        <v>500</v>
      </c>
      <c r="C11" s="16" t="s">
        <v>115</v>
      </c>
      <c r="D11" s="16">
        <v>1</v>
      </c>
      <c r="E11" s="18"/>
      <c r="F11" s="18">
        <f t="shared" si="0"/>
        <v>0</v>
      </c>
    </row>
    <row r="12" spans="1:6" x14ac:dyDescent="0.35">
      <c r="A12" s="16" t="s">
        <v>501</v>
      </c>
      <c r="B12" s="17" t="s">
        <v>502</v>
      </c>
      <c r="C12" s="16" t="s">
        <v>115</v>
      </c>
      <c r="D12" s="16">
        <v>1</v>
      </c>
      <c r="E12" s="18"/>
      <c r="F12" s="18">
        <f t="shared" si="0"/>
        <v>0</v>
      </c>
    </row>
    <row r="13" spans="1:6" x14ac:dyDescent="0.35">
      <c r="A13" s="16" t="s">
        <v>503</v>
      </c>
      <c r="B13" s="17" t="s">
        <v>504</v>
      </c>
      <c r="C13" s="16" t="s">
        <v>115</v>
      </c>
      <c r="D13" s="16">
        <v>2</v>
      </c>
      <c r="E13" s="18"/>
      <c r="F13" s="18">
        <f t="shared" si="0"/>
        <v>0</v>
      </c>
    </row>
    <row r="14" spans="1:6" x14ac:dyDescent="0.35">
      <c r="A14" s="16" t="s">
        <v>505</v>
      </c>
      <c r="B14" s="17" t="s">
        <v>506</v>
      </c>
      <c r="C14" s="16" t="s">
        <v>66</v>
      </c>
      <c r="D14" s="16">
        <v>1</v>
      </c>
      <c r="E14" s="18"/>
      <c r="F14" s="18">
        <f t="shared" si="0"/>
        <v>0</v>
      </c>
    </row>
    <row r="15" spans="1:6" x14ac:dyDescent="0.35">
      <c r="A15" s="16" t="s">
        <v>507</v>
      </c>
      <c r="B15" s="17" t="s">
        <v>508</v>
      </c>
      <c r="C15" s="16" t="s">
        <v>66</v>
      </c>
      <c r="D15" s="16">
        <v>1</v>
      </c>
      <c r="E15" s="18"/>
      <c r="F15" s="18">
        <f t="shared" si="0"/>
        <v>0</v>
      </c>
    </row>
    <row r="16" spans="1:6" x14ac:dyDescent="0.35">
      <c r="A16" s="16" t="s">
        <v>509</v>
      </c>
      <c r="B16" s="17" t="s">
        <v>510</v>
      </c>
      <c r="C16" s="16" t="s">
        <v>66</v>
      </c>
      <c r="D16" s="16">
        <v>1</v>
      </c>
      <c r="E16" s="18"/>
      <c r="F16" s="18">
        <f t="shared" si="0"/>
        <v>0</v>
      </c>
    </row>
    <row r="17" spans="1:6" x14ac:dyDescent="0.35">
      <c r="A17" s="16" t="s">
        <v>511</v>
      </c>
      <c r="B17" s="17" t="s">
        <v>512</v>
      </c>
      <c r="C17" s="16" t="s">
        <v>66</v>
      </c>
      <c r="D17" s="16">
        <v>1</v>
      </c>
      <c r="E17" s="18"/>
      <c r="F17" s="18">
        <f t="shared" si="0"/>
        <v>0</v>
      </c>
    </row>
    <row r="18" spans="1:6" x14ac:dyDescent="0.35">
      <c r="A18" s="16" t="s">
        <v>513</v>
      </c>
      <c r="B18" s="17" t="s">
        <v>514</v>
      </c>
      <c r="C18" s="16" t="s">
        <v>66</v>
      </c>
      <c r="D18" s="16">
        <v>1</v>
      </c>
      <c r="E18" s="18"/>
      <c r="F18" s="18">
        <f t="shared" si="0"/>
        <v>0</v>
      </c>
    </row>
    <row r="19" spans="1:6" x14ac:dyDescent="0.35">
      <c r="A19" s="16" t="s">
        <v>515</v>
      </c>
      <c r="B19" s="17" t="s">
        <v>516</v>
      </c>
      <c r="C19" s="16" t="s">
        <v>66</v>
      </c>
      <c r="D19" s="16">
        <v>1</v>
      </c>
      <c r="E19" s="18"/>
      <c r="F19" s="18">
        <f t="shared" si="0"/>
        <v>0</v>
      </c>
    </row>
    <row r="20" spans="1:6" x14ac:dyDescent="0.35">
      <c r="A20" s="16" t="s">
        <v>517</v>
      </c>
      <c r="B20" s="17" t="s">
        <v>518</v>
      </c>
      <c r="C20" s="16" t="s">
        <v>66</v>
      </c>
      <c r="D20" s="16">
        <v>1</v>
      </c>
      <c r="E20" s="18"/>
      <c r="F20" s="18">
        <f t="shared" si="0"/>
        <v>0</v>
      </c>
    </row>
    <row r="21" spans="1:6" x14ac:dyDescent="0.35">
      <c r="A21" s="16" t="s">
        <v>519</v>
      </c>
      <c r="B21" s="17" t="s">
        <v>520</v>
      </c>
      <c r="C21" s="16" t="s">
        <v>66</v>
      </c>
      <c r="D21" s="16">
        <v>1</v>
      </c>
      <c r="E21" s="18"/>
      <c r="F21" s="18">
        <f t="shared" si="0"/>
        <v>0</v>
      </c>
    </row>
    <row r="22" spans="1:6" x14ac:dyDescent="0.35">
      <c r="A22" s="16" t="s">
        <v>521</v>
      </c>
      <c r="B22" s="17" t="s">
        <v>522</v>
      </c>
      <c r="C22" s="16" t="s">
        <v>66</v>
      </c>
      <c r="D22" s="16">
        <v>1</v>
      </c>
      <c r="E22" s="18"/>
      <c r="F22" s="18">
        <f t="shared" si="0"/>
        <v>0</v>
      </c>
    </row>
    <row r="23" spans="1:6" x14ac:dyDescent="0.35">
      <c r="A23" s="16" t="s">
        <v>523</v>
      </c>
      <c r="B23" s="17" t="s">
        <v>524</v>
      </c>
      <c r="C23" s="16" t="s">
        <v>115</v>
      </c>
      <c r="D23" s="16">
        <v>1</v>
      </c>
      <c r="E23" s="18"/>
      <c r="F23" s="18">
        <f t="shared" si="0"/>
        <v>0</v>
      </c>
    </row>
    <row r="24" spans="1:6" ht="19.5" customHeight="1" x14ac:dyDescent="0.35">
      <c r="A24" s="2" t="s">
        <v>525</v>
      </c>
      <c r="B24" s="2"/>
      <c r="C24" s="2"/>
      <c r="D24" s="2"/>
      <c r="E24" s="2"/>
      <c r="F24" s="19">
        <f>SUM(F4:F23)</f>
        <v>0</v>
      </c>
    </row>
    <row r="25" spans="1:6" ht="21.75" customHeight="1" x14ac:dyDescent="0.35">
      <c r="A25" s="3" t="s">
        <v>526</v>
      </c>
      <c r="B25" s="3"/>
      <c r="C25" s="3"/>
      <c r="D25" s="3"/>
      <c r="E25" s="3"/>
      <c r="F25" s="3"/>
    </row>
    <row r="26" spans="1:6" x14ac:dyDescent="0.35">
      <c r="A26" s="16" t="s">
        <v>527</v>
      </c>
      <c r="B26" s="17" t="s">
        <v>528</v>
      </c>
      <c r="C26" s="16" t="s">
        <v>115</v>
      </c>
      <c r="D26" s="16">
        <v>3</v>
      </c>
      <c r="E26" s="18"/>
      <c r="F26" s="18">
        <f t="shared" ref="F26:F35" si="1">D26*E26</f>
        <v>0</v>
      </c>
    </row>
    <row r="27" spans="1:6" x14ac:dyDescent="0.35">
      <c r="A27" s="16" t="s">
        <v>529</v>
      </c>
      <c r="B27" s="17" t="s">
        <v>530</v>
      </c>
      <c r="C27" s="16" t="s">
        <v>115</v>
      </c>
      <c r="D27" s="16">
        <v>3</v>
      </c>
      <c r="E27" s="18"/>
      <c r="F27" s="18">
        <f t="shared" si="1"/>
        <v>0</v>
      </c>
    </row>
    <row r="28" spans="1:6" x14ac:dyDescent="0.35">
      <c r="A28" s="16" t="s">
        <v>531</v>
      </c>
      <c r="B28" s="17" t="s">
        <v>532</v>
      </c>
      <c r="C28" s="16" t="s">
        <v>66</v>
      </c>
      <c r="D28" s="16">
        <v>6</v>
      </c>
      <c r="E28" s="18"/>
      <c r="F28" s="18">
        <f t="shared" si="1"/>
        <v>0</v>
      </c>
    </row>
    <row r="29" spans="1:6" x14ac:dyDescent="0.35">
      <c r="A29" s="16" t="s">
        <v>533</v>
      </c>
      <c r="B29" s="17" t="s">
        <v>534</v>
      </c>
      <c r="C29" s="16" t="s">
        <v>66</v>
      </c>
      <c r="D29" s="16">
        <v>2</v>
      </c>
      <c r="E29" s="18"/>
      <c r="F29" s="18">
        <f t="shared" si="1"/>
        <v>0</v>
      </c>
    </row>
    <row r="30" spans="1:6" x14ac:dyDescent="0.35">
      <c r="A30" s="16" t="s">
        <v>535</v>
      </c>
      <c r="B30" s="17" t="s">
        <v>536</v>
      </c>
      <c r="C30" s="16" t="s">
        <v>115</v>
      </c>
      <c r="D30" s="16">
        <v>1</v>
      </c>
      <c r="E30" s="18"/>
      <c r="F30" s="18">
        <f t="shared" si="1"/>
        <v>0</v>
      </c>
    </row>
    <row r="31" spans="1:6" x14ac:dyDescent="0.35">
      <c r="A31" s="16" t="s">
        <v>537</v>
      </c>
      <c r="B31" s="17" t="s">
        <v>538</v>
      </c>
      <c r="C31" s="16" t="s">
        <v>66</v>
      </c>
      <c r="D31" s="16">
        <v>1</v>
      </c>
      <c r="E31" s="18"/>
      <c r="F31" s="18">
        <f t="shared" si="1"/>
        <v>0</v>
      </c>
    </row>
    <row r="32" spans="1:6" x14ac:dyDescent="0.35">
      <c r="A32" s="16" t="s">
        <v>539</v>
      </c>
      <c r="B32" s="17" t="s">
        <v>540</v>
      </c>
      <c r="C32" s="16" t="s">
        <v>115</v>
      </c>
      <c r="D32" s="16">
        <v>1</v>
      </c>
      <c r="E32" s="18"/>
      <c r="F32" s="18">
        <f t="shared" si="1"/>
        <v>0</v>
      </c>
    </row>
    <row r="33" spans="1:6" x14ac:dyDescent="0.35">
      <c r="A33" s="16" t="s">
        <v>541</v>
      </c>
      <c r="B33" s="17" t="s">
        <v>542</v>
      </c>
      <c r="C33" s="16" t="s">
        <v>115</v>
      </c>
      <c r="D33" s="16">
        <v>1</v>
      </c>
      <c r="E33" s="18"/>
      <c r="F33" s="18">
        <f t="shared" si="1"/>
        <v>0</v>
      </c>
    </row>
    <row r="34" spans="1:6" x14ac:dyDescent="0.35">
      <c r="A34" s="16" t="s">
        <v>543</v>
      </c>
      <c r="B34" s="17" t="s">
        <v>544</v>
      </c>
      <c r="C34" s="16" t="s">
        <v>66</v>
      </c>
      <c r="D34" s="16">
        <v>1</v>
      </c>
      <c r="E34" s="18"/>
      <c r="F34" s="18">
        <f t="shared" si="1"/>
        <v>0</v>
      </c>
    </row>
    <row r="35" spans="1:6" ht="25" x14ac:dyDescent="0.35">
      <c r="A35" s="16" t="s">
        <v>545</v>
      </c>
      <c r="B35" s="17" t="s">
        <v>546</v>
      </c>
      <c r="C35" s="16" t="s">
        <v>244</v>
      </c>
      <c r="D35" s="16">
        <v>1</v>
      </c>
      <c r="E35" s="18"/>
      <c r="F35" s="18">
        <f t="shared" si="1"/>
        <v>0</v>
      </c>
    </row>
    <row r="36" spans="1:6" ht="19.5" customHeight="1" x14ac:dyDescent="0.35">
      <c r="A36" s="2" t="s">
        <v>547</v>
      </c>
      <c r="B36" s="2"/>
      <c r="C36" s="2"/>
      <c r="D36" s="2"/>
      <c r="E36" s="2"/>
      <c r="F36" s="19">
        <f>SUM(F26:F35)</f>
        <v>0</v>
      </c>
    </row>
    <row r="37" spans="1:6" ht="21.75" customHeight="1" x14ac:dyDescent="0.35">
      <c r="A37" s="3" t="s">
        <v>548</v>
      </c>
      <c r="B37" s="3"/>
      <c r="C37" s="3"/>
      <c r="D37" s="3"/>
      <c r="E37" s="3"/>
      <c r="F37" s="3"/>
    </row>
    <row r="38" spans="1:6" x14ac:dyDescent="0.35">
      <c r="A38" s="16" t="s">
        <v>549</v>
      </c>
      <c r="B38" s="17" t="s">
        <v>550</v>
      </c>
      <c r="C38" s="16" t="s">
        <v>115</v>
      </c>
      <c r="D38" s="16">
        <v>1</v>
      </c>
      <c r="E38" s="18"/>
      <c r="F38" s="18">
        <f t="shared" ref="F38:F44" si="2">D38*E38</f>
        <v>0</v>
      </c>
    </row>
    <row r="39" spans="1:6" x14ac:dyDescent="0.35">
      <c r="A39" s="16" t="s">
        <v>551</v>
      </c>
      <c r="B39" s="17" t="s">
        <v>552</v>
      </c>
      <c r="C39" s="16" t="s">
        <v>115</v>
      </c>
      <c r="D39" s="16">
        <v>1</v>
      </c>
      <c r="E39" s="18"/>
      <c r="F39" s="18">
        <f t="shared" si="2"/>
        <v>0</v>
      </c>
    </row>
    <row r="40" spans="1:6" x14ac:dyDescent="0.35">
      <c r="A40" s="16" t="s">
        <v>553</v>
      </c>
      <c r="B40" s="17" t="s">
        <v>554</v>
      </c>
      <c r="C40" s="16" t="s">
        <v>115</v>
      </c>
      <c r="D40" s="16">
        <v>1</v>
      </c>
      <c r="E40" s="18"/>
      <c r="F40" s="18">
        <f t="shared" si="2"/>
        <v>0</v>
      </c>
    </row>
    <row r="41" spans="1:6" x14ac:dyDescent="0.35">
      <c r="A41" s="16" t="s">
        <v>555</v>
      </c>
      <c r="B41" s="17" t="s">
        <v>556</v>
      </c>
      <c r="C41" s="16" t="s">
        <v>115</v>
      </c>
      <c r="D41" s="16">
        <v>1</v>
      </c>
      <c r="E41" s="18"/>
      <c r="F41" s="18">
        <f t="shared" si="2"/>
        <v>0</v>
      </c>
    </row>
    <row r="42" spans="1:6" x14ac:dyDescent="0.35">
      <c r="A42" s="16" t="s">
        <v>557</v>
      </c>
      <c r="B42" s="17" t="s">
        <v>558</v>
      </c>
      <c r="C42" s="16" t="s">
        <v>115</v>
      </c>
      <c r="D42" s="16">
        <v>1</v>
      </c>
      <c r="E42" s="18"/>
      <c r="F42" s="18">
        <f t="shared" si="2"/>
        <v>0</v>
      </c>
    </row>
    <row r="43" spans="1:6" x14ac:dyDescent="0.35">
      <c r="A43" s="16" t="s">
        <v>559</v>
      </c>
      <c r="B43" s="17" t="s">
        <v>560</v>
      </c>
      <c r="C43" s="16" t="s">
        <v>115</v>
      </c>
      <c r="D43" s="16">
        <v>2</v>
      </c>
      <c r="E43" s="18"/>
      <c r="F43" s="18">
        <f t="shared" si="2"/>
        <v>0</v>
      </c>
    </row>
    <row r="44" spans="1:6" x14ac:dyDescent="0.35">
      <c r="A44" s="16" t="s">
        <v>561</v>
      </c>
      <c r="B44" s="17" t="s">
        <v>562</v>
      </c>
      <c r="C44" s="16" t="s">
        <v>66</v>
      </c>
      <c r="D44" s="16">
        <v>1</v>
      </c>
      <c r="E44" s="18"/>
      <c r="F44" s="18">
        <f t="shared" si="2"/>
        <v>0</v>
      </c>
    </row>
    <row r="45" spans="1:6" ht="19.5" customHeight="1" x14ac:dyDescent="0.35">
      <c r="A45" s="2" t="s">
        <v>563</v>
      </c>
      <c r="B45" s="2"/>
      <c r="C45" s="2"/>
      <c r="D45" s="2"/>
      <c r="E45" s="2"/>
      <c r="F45" s="19">
        <f>SUM(F38:F44)</f>
        <v>0</v>
      </c>
    </row>
    <row r="46" spans="1:6" ht="25.5" customHeight="1" x14ac:dyDescent="0.35">
      <c r="A46" s="4" t="s">
        <v>564</v>
      </c>
      <c r="B46" s="4"/>
      <c r="C46" s="4"/>
      <c r="D46" s="4"/>
      <c r="E46" s="4"/>
      <c r="F46" s="15">
        <f>F24+F36+F45</f>
        <v>0</v>
      </c>
    </row>
  </sheetData>
  <mergeCells count="8">
    <mergeCell ref="A37:F37"/>
    <mergeCell ref="A45:E45"/>
    <mergeCell ref="A46:E46"/>
    <mergeCell ref="A1:F1"/>
    <mergeCell ref="A3:F3"/>
    <mergeCell ref="A24:E24"/>
    <mergeCell ref="A25:F25"/>
    <mergeCell ref="A36:E36"/>
  </mergeCells>
  <printOptions horizontalCentered="1"/>
  <pageMargins left="0.4" right="0.4" top="0.5" bottom="0.5"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51"/>
  <sheetViews>
    <sheetView zoomScaleNormal="100" workbookViewId="0">
      <pane ySplit="2" topLeftCell="A33" activePane="bottomLeft" state="frozen"/>
      <selection pane="bottomLeft" sqref="A1:F1"/>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565</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566</v>
      </c>
      <c r="B3" s="3"/>
      <c r="C3" s="3"/>
      <c r="D3" s="3"/>
      <c r="E3" s="3"/>
      <c r="F3" s="3"/>
    </row>
    <row r="4" spans="1:6" x14ac:dyDescent="0.35">
      <c r="A4" s="16" t="s">
        <v>567</v>
      </c>
      <c r="B4" s="17" t="s">
        <v>568</v>
      </c>
      <c r="C4" s="16" t="s">
        <v>66</v>
      </c>
      <c r="D4" s="16">
        <v>3</v>
      </c>
      <c r="E4" s="18"/>
      <c r="F4" s="18">
        <f t="shared" ref="F4:F9" si="0">D4*E4</f>
        <v>0</v>
      </c>
    </row>
    <row r="5" spans="1:6" x14ac:dyDescent="0.35">
      <c r="A5" s="16" t="s">
        <v>569</v>
      </c>
      <c r="B5" s="17" t="s">
        <v>570</v>
      </c>
      <c r="C5" s="16" t="s">
        <v>66</v>
      </c>
      <c r="D5" s="16">
        <v>3</v>
      </c>
      <c r="E5" s="18"/>
      <c r="F5" s="18">
        <f t="shared" si="0"/>
        <v>0</v>
      </c>
    </row>
    <row r="6" spans="1:6" x14ac:dyDescent="0.35">
      <c r="A6" s="16" t="s">
        <v>571</v>
      </c>
      <c r="B6" s="17" t="s">
        <v>572</v>
      </c>
      <c r="C6" s="16" t="s">
        <v>66</v>
      </c>
      <c r="D6" s="16">
        <v>3</v>
      </c>
      <c r="E6" s="18"/>
      <c r="F6" s="18">
        <f t="shared" si="0"/>
        <v>0</v>
      </c>
    </row>
    <row r="7" spans="1:6" x14ac:dyDescent="0.35">
      <c r="A7" s="16" t="s">
        <v>573</v>
      </c>
      <c r="B7" s="17" t="s">
        <v>574</v>
      </c>
      <c r="C7" s="16" t="s">
        <v>66</v>
      </c>
      <c r="D7" s="16">
        <v>3</v>
      </c>
      <c r="E7" s="18"/>
      <c r="F7" s="18">
        <f t="shared" si="0"/>
        <v>0</v>
      </c>
    </row>
    <row r="8" spans="1:6" x14ac:dyDescent="0.35">
      <c r="A8" s="16" t="s">
        <v>575</v>
      </c>
      <c r="B8" s="17" t="s">
        <v>576</v>
      </c>
      <c r="C8" s="16" t="s">
        <v>66</v>
      </c>
      <c r="D8" s="16">
        <v>3</v>
      </c>
      <c r="E8" s="18"/>
      <c r="F8" s="18">
        <f t="shared" si="0"/>
        <v>0</v>
      </c>
    </row>
    <row r="9" spans="1:6" x14ac:dyDescent="0.35">
      <c r="A9" s="16" t="s">
        <v>577</v>
      </c>
      <c r="B9" s="17" t="s">
        <v>578</v>
      </c>
      <c r="C9" s="16" t="s">
        <v>66</v>
      </c>
      <c r="D9" s="16">
        <v>9</v>
      </c>
      <c r="E9" s="18"/>
      <c r="F9" s="18">
        <f t="shared" si="0"/>
        <v>0</v>
      </c>
    </row>
    <row r="10" spans="1:6" ht="19.5" customHeight="1" x14ac:dyDescent="0.35">
      <c r="A10" s="2" t="s">
        <v>579</v>
      </c>
      <c r="B10" s="2"/>
      <c r="C10" s="2"/>
      <c r="D10" s="2"/>
      <c r="E10" s="2"/>
      <c r="F10" s="19">
        <f>SUM(F4:F9)</f>
        <v>0</v>
      </c>
    </row>
    <row r="11" spans="1:6" ht="21.75" customHeight="1" x14ac:dyDescent="0.35">
      <c r="A11" s="3" t="s">
        <v>580</v>
      </c>
      <c r="B11" s="3"/>
      <c r="C11" s="3"/>
      <c r="D11" s="3"/>
      <c r="E11" s="3"/>
      <c r="F11" s="3"/>
    </row>
    <row r="12" spans="1:6" x14ac:dyDescent="0.35">
      <c r="A12" s="16" t="s">
        <v>581</v>
      </c>
      <c r="B12" s="17" t="s">
        <v>562</v>
      </c>
      <c r="C12" s="16" t="s">
        <v>66</v>
      </c>
      <c r="D12" s="16">
        <v>4</v>
      </c>
      <c r="E12" s="18"/>
      <c r="F12" s="18">
        <f>D12*E12</f>
        <v>0</v>
      </c>
    </row>
    <row r="13" spans="1:6" x14ac:dyDescent="0.35">
      <c r="A13" s="16" t="s">
        <v>582</v>
      </c>
      <c r="B13" s="17" t="s">
        <v>583</v>
      </c>
      <c r="C13" s="16" t="s">
        <v>66</v>
      </c>
      <c r="D13" s="16">
        <v>4</v>
      </c>
      <c r="E13" s="18"/>
      <c r="F13" s="18">
        <f>D13*E13</f>
        <v>0</v>
      </c>
    </row>
    <row r="14" spans="1:6" x14ac:dyDescent="0.35">
      <c r="A14" s="16" t="s">
        <v>584</v>
      </c>
      <c r="B14" s="17" t="s">
        <v>585</v>
      </c>
      <c r="C14" s="16" t="s">
        <v>66</v>
      </c>
      <c r="D14" s="16">
        <v>4</v>
      </c>
      <c r="E14" s="18"/>
      <c r="F14" s="18">
        <f>D14*E14</f>
        <v>0</v>
      </c>
    </row>
    <row r="15" spans="1:6" x14ac:dyDescent="0.35">
      <c r="A15" s="16" t="s">
        <v>586</v>
      </c>
      <c r="B15" s="17" t="s">
        <v>587</v>
      </c>
      <c r="C15" s="16" t="s">
        <v>66</v>
      </c>
      <c r="D15" s="16">
        <v>4</v>
      </c>
      <c r="E15" s="18"/>
      <c r="F15" s="18">
        <f>D15*E15</f>
        <v>0</v>
      </c>
    </row>
    <row r="16" spans="1:6" ht="19.5" customHeight="1" x14ac:dyDescent="0.35">
      <c r="A16" s="2" t="s">
        <v>588</v>
      </c>
      <c r="B16" s="2"/>
      <c r="C16" s="2"/>
      <c r="D16" s="2"/>
      <c r="E16" s="2"/>
      <c r="F16" s="19">
        <f>SUM(F12:F15)</f>
        <v>0</v>
      </c>
    </row>
    <row r="17" spans="1:6" ht="21.75" customHeight="1" x14ac:dyDescent="0.35">
      <c r="A17" s="3" t="s">
        <v>589</v>
      </c>
      <c r="B17" s="3"/>
      <c r="C17" s="3"/>
      <c r="D17" s="3"/>
      <c r="E17" s="3"/>
      <c r="F17" s="3"/>
    </row>
    <row r="18" spans="1:6" x14ac:dyDescent="0.35">
      <c r="A18" s="16" t="s">
        <v>590</v>
      </c>
      <c r="B18" s="17" t="s">
        <v>562</v>
      </c>
      <c r="C18" s="16" t="s">
        <v>66</v>
      </c>
      <c r="D18" s="16">
        <v>6</v>
      </c>
      <c r="E18" s="18"/>
      <c r="F18" s="18">
        <f>D18*E18</f>
        <v>0</v>
      </c>
    </row>
    <row r="19" spans="1:6" ht="19.5" customHeight="1" x14ac:dyDescent="0.35">
      <c r="A19" s="2" t="s">
        <v>591</v>
      </c>
      <c r="B19" s="2"/>
      <c r="C19" s="2"/>
      <c r="D19" s="2"/>
      <c r="E19" s="2"/>
      <c r="F19" s="19">
        <f>SUM(F18:F18)</f>
        <v>0</v>
      </c>
    </row>
    <row r="20" spans="1:6" ht="21.75" customHeight="1" x14ac:dyDescent="0.35">
      <c r="A20" s="3" t="s">
        <v>592</v>
      </c>
      <c r="B20" s="3"/>
      <c r="C20" s="3"/>
      <c r="D20" s="3"/>
      <c r="E20" s="3"/>
      <c r="F20" s="3"/>
    </row>
    <row r="21" spans="1:6" ht="25" x14ac:dyDescent="0.35">
      <c r="A21" s="16" t="s">
        <v>593</v>
      </c>
      <c r="B21" s="17" t="s">
        <v>594</v>
      </c>
      <c r="C21" s="16" t="s">
        <v>66</v>
      </c>
      <c r="D21" s="16">
        <v>18</v>
      </c>
      <c r="E21" s="18"/>
      <c r="F21" s="18">
        <f t="shared" ref="F21:F27" si="1">D21*E21</f>
        <v>0</v>
      </c>
    </row>
    <row r="22" spans="1:6" x14ac:dyDescent="0.35">
      <c r="A22" s="16" t="s">
        <v>595</v>
      </c>
      <c r="B22" s="17" t="s">
        <v>596</v>
      </c>
      <c r="C22" s="16" t="s">
        <v>66</v>
      </c>
      <c r="D22" s="16">
        <v>18</v>
      </c>
      <c r="E22" s="18"/>
      <c r="F22" s="18">
        <f t="shared" si="1"/>
        <v>0</v>
      </c>
    </row>
    <row r="23" spans="1:6" x14ac:dyDescent="0.35">
      <c r="A23" s="16" t="s">
        <v>597</v>
      </c>
      <c r="B23" s="17" t="s">
        <v>598</v>
      </c>
      <c r="C23" s="16" t="s">
        <v>66</v>
      </c>
      <c r="D23" s="16">
        <v>36</v>
      </c>
      <c r="E23" s="18"/>
      <c r="F23" s="18">
        <f t="shared" si="1"/>
        <v>0</v>
      </c>
    </row>
    <row r="24" spans="1:6" ht="25" x14ac:dyDescent="0.35">
      <c r="A24" s="16" t="s">
        <v>599</v>
      </c>
      <c r="B24" s="17" t="s">
        <v>600</v>
      </c>
      <c r="C24" s="16" t="s">
        <v>66</v>
      </c>
      <c r="D24" s="16">
        <v>36</v>
      </c>
      <c r="E24" s="18"/>
      <c r="F24" s="18">
        <f t="shared" si="1"/>
        <v>0</v>
      </c>
    </row>
    <row r="25" spans="1:6" ht="25" x14ac:dyDescent="0.35">
      <c r="A25" s="16" t="s">
        <v>601</v>
      </c>
      <c r="B25" s="17" t="s">
        <v>602</v>
      </c>
      <c r="C25" s="16" t="s">
        <v>66</v>
      </c>
      <c r="D25" s="16">
        <v>6</v>
      </c>
      <c r="E25" s="18"/>
      <c r="F25" s="18">
        <f t="shared" si="1"/>
        <v>0</v>
      </c>
    </row>
    <row r="26" spans="1:6" x14ac:dyDescent="0.35">
      <c r="A26" s="16" t="s">
        <v>603</v>
      </c>
      <c r="B26" s="17" t="s">
        <v>604</v>
      </c>
      <c r="C26" s="16" t="s">
        <v>66</v>
      </c>
      <c r="D26" s="16">
        <v>9</v>
      </c>
      <c r="E26" s="18"/>
      <c r="F26" s="18">
        <f t="shared" si="1"/>
        <v>0</v>
      </c>
    </row>
    <row r="27" spans="1:6" x14ac:dyDescent="0.35">
      <c r="A27" s="16" t="s">
        <v>605</v>
      </c>
      <c r="B27" s="17" t="s">
        <v>606</v>
      </c>
      <c r="C27" s="16" t="s">
        <v>66</v>
      </c>
      <c r="D27" s="16">
        <v>12</v>
      </c>
      <c r="E27" s="18"/>
      <c r="F27" s="18">
        <f t="shared" si="1"/>
        <v>0</v>
      </c>
    </row>
    <row r="28" spans="1:6" ht="19.5" customHeight="1" x14ac:dyDescent="0.35">
      <c r="A28" s="2" t="s">
        <v>607</v>
      </c>
      <c r="B28" s="2"/>
      <c r="C28" s="2"/>
      <c r="D28" s="2"/>
      <c r="E28" s="2"/>
      <c r="F28" s="19">
        <f>SUM(F21:F27)</f>
        <v>0</v>
      </c>
    </row>
    <row r="29" spans="1:6" ht="21.75" customHeight="1" x14ac:dyDescent="0.35">
      <c r="A29" s="3" t="s">
        <v>608</v>
      </c>
      <c r="B29" s="3"/>
      <c r="C29" s="3"/>
      <c r="D29" s="3"/>
      <c r="E29" s="3"/>
      <c r="F29" s="3"/>
    </row>
    <row r="30" spans="1:6" x14ac:dyDescent="0.35">
      <c r="A30" s="16" t="s">
        <v>609</v>
      </c>
      <c r="B30" s="17" t="s">
        <v>610</v>
      </c>
      <c r="C30" s="16" t="s">
        <v>66</v>
      </c>
      <c r="D30" s="16">
        <v>24</v>
      </c>
      <c r="E30" s="18"/>
      <c r="F30" s="18">
        <f>D30*E30</f>
        <v>0</v>
      </c>
    </row>
    <row r="31" spans="1:6" x14ac:dyDescent="0.35">
      <c r="A31" s="16" t="s">
        <v>611</v>
      </c>
      <c r="B31" s="17" t="s">
        <v>612</v>
      </c>
      <c r="C31" s="16" t="s">
        <v>66</v>
      </c>
      <c r="D31" s="16">
        <v>24</v>
      </c>
      <c r="E31" s="18"/>
      <c r="F31" s="18">
        <f>D31*E31</f>
        <v>0</v>
      </c>
    </row>
    <row r="32" spans="1:6" x14ac:dyDescent="0.35">
      <c r="A32" s="16" t="s">
        <v>613</v>
      </c>
      <c r="B32" s="17" t="s">
        <v>614</v>
      </c>
      <c r="C32" s="16" t="s">
        <v>66</v>
      </c>
      <c r="D32" s="16">
        <v>24</v>
      </c>
      <c r="E32" s="18"/>
      <c r="F32" s="18">
        <f>D32*E32</f>
        <v>0</v>
      </c>
    </row>
    <row r="33" spans="1:6" x14ac:dyDescent="0.35">
      <c r="A33" s="16" t="s">
        <v>615</v>
      </c>
      <c r="B33" s="17" t="s">
        <v>616</v>
      </c>
      <c r="C33" s="16" t="s">
        <v>66</v>
      </c>
      <c r="D33" s="16">
        <v>8</v>
      </c>
      <c r="E33" s="18"/>
      <c r="F33" s="18">
        <f>D33*E33</f>
        <v>0</v>
      </c>
    </row>
    <row r="34" spans="1:6" x14ac:dyDescent="0.35">
      <c r="A34" s="16" t="s">
        <v>617</v>
      </c>
      <c r="B34" s="17" t="s">
        <v>618</v>
      </c>
      <c r="C34" s="16" t="s">
        <v>66</v>
      </c>
      <c r="D34" s="16">
        <v>12</v>
      </c>
      <c r="E34" s="18"/>
      <c r="F34" s="18">
        <f>D34*E34</f>
        <v>0</v>
      </c>
    </row>
    <row r="35" spans="1:6" ht="19.5" customHeight="1" x14ac:dyDescent="0.35">
      <c r="A35" s="2" t="s">
        <v>619</v>
      </c>
      <c r="B35" s="2"/>
      <c r="C35" s="2"/>
      <c r="D35" s="2"/>
      <c r="E35" s="2"/>
      <c r="F35" s="19">
        <f>SUM(F30:F34)</f>
        <v>0</v>
      </c>
    </row>
    <row r="36" spans="1:6" ht="21.75" customHeight="1" x14ac:dyDescent="0.35">
      <c r="A36" s="3" t="s">
        <v>620</v>
      </c>
      <c r="B36" s="3"/>
      <c r="C36" s="3"/>
      <c r="D36" s="3"/>
      <c r="E36" s="3"/>
      <c r="F36" s="3"/>
    </row>
    <row r="37" spans="1:6" x14ac:dyDescent="0.35">
      <c r="A37" s="16" t="s">
        <v>621</v>
      </c>
      <c r="B37" s="17" t="s">
        <v>622</v>
      </c>
      <c r="C37" s="16" t="s">
        <v>66</v>
      </c>
      <c r="D37" s="16">
        <v>18</v>
      </c>
      <c r="E37" s="18"/>
      <c r="F37" s="18">
        <f>D37*E37</f>
        <v>0</v>
      </c>
    </row>
    <row r="38" spans="1:6" x14ac:dyDescent="0.35">
      <c r="A38" s="16" t="s">
        <v>623</v>
      </c>
      <c r="B38" s="17" t="s">
        <v>624</v>
      </c>
      <c r="C38" s="16" t="s">
        <v>66</v>
      </c>
      <c r="D38" s="16">
        <v>18</v>
      </c>
      <c r="E38" s="18"/>
      <c r="F38" s="18">
        <f>D38*E38</f>
        <v>0</v>
      </c>
    </row>
    <row r="39" spans="1:6" x14ac:dyDescent="0.35">
      <c r="A39" s="16" t="s">
        <v>625</v>
      </c>
      <c r="B39" s="17" t="s">
        <v>626</v>
      </c>
      <c r="C39" s="16" t="s">
        <v>66</v>
      </c>
      <c r="D39" s="16">
        <v>18</v>
      </c>
      <c r="E39" s="18"/>
      <c r="F39" s="18">
        <f>D39*E39</f>
        <v>0</v>
      </c>
    </row>
    <row r="40" spans="1:6" x14ac:dyDescent="0.35">
      <c r="A40" s="16" t="s">
        <v>627</v>
      </c>
      <c r="B40" s="17" t="s">
        <v>628</v>
      </c>
      <c r="C40" s="16" t="s">
        <v>66</v>
      </c>
      <c r="D40" s="16">
        <v>18</v>
      </c>
      <c r="E40" s="18"/>
      <c r="F40" s="18">
        <f>D40*E40</f>
        <v>0</v>
      </c>
    </row>
    <row r="41" spans="1:6" ht="19.5" customHeight="1" x14ac:dyDescent="0.35">
      <c r="A41" s="2" t="s">
        <v>629</v>
      </c>
      <c r="B41" s="2"/>
      <c r="C41" s="2"/>
      <c r="D41" s="2"/>
      <c r="E41" s="2"/>
      <c r="F41" s="19">
        <f>SUM(F37:F40)</f>
        <v>0</v>
      </c>
    </row>
    <row r="42" spans="1:6" ht="21.75" customHeight="1" x14ac:dyDescent="0.35">
      <c r="A42" s="3" t="s">
        <v>630</v>
      </c>
      <c r="B42" s="3"/>
      <c r="C42" s="3"/>
      <c r="D42" s="3"/>
      <c r="E42" s="3"/>
      <c r="F42" s="3"/>
    </row>
    <row r="43" spans="1:6" x14ac:dyDescent="0.35">
      <c r="A43" s="16" t="s">
        <v>631</v>
      </c>
      <c r="B43" s="17" t="s">
        <v>632</v>
      </c>
      <c r="C43" s="16" t="s">
        <v>66</v>
      </c>
      <c r="D43" s="16">
        <v>24</v>
      </c>
      <c r="E43" s="18"/>
      <c r="F43" s="18">
        <f>D43*E43</f>
        <v>0</v>
      </c>
    </row>
    <row r="44" spans="1:6" x14ac:dyDescent="0.35">
      <c r="A44" s="16" t="s">
        <v>633</v>
      </c>
      <c r="B44" s="17" t="s">
        <v>634</v>
      </c>
      <c r="C44" s="16" t="s">
        <v>66</v>
      </c>
      <c r="D44" s="16">
        <v>6</v>
      </c>
      <c r="E44" s="18"/>
      <c r="F44" s="18">
        <f>D44*E44</f>
        <v>0</v>
      </c>
    </row>
    <row r="45" spans="1:6" x14ac:dyDescent="0.35">
      <c r="A45" s="16" t="s">
        <v>635</v>
      </c>
      <c r="B45" s="17" t="s">
        <v>636</v>
      </c>
      <c r="C45" s="16" t="s">
        <v>66</v>
      </c>
      <c r="D45" s="16">
        <v>12</v>
      </c>
      <c r="E45" s="18"/>
      <c r="F45" s="18">
        <f>D45*E45</f>
        <v>0</v>
      </c>
    </row>
    <row r="46" spans="1:6" ht="19.5" customHeight="1" x14ac:dyDescent="0.35">
      <c r="A46" s="2" t="s">
        <v>637</v>
      </c>
      <c r="B46" s="2"/>
      <c r="C46" s="2"/>
      <c r="D46" s="2"/>
      <c r="E46" s="2"/>
      <c r="F46" s="19">
        <f>SUM(F43:F45)</f>
        <v>0</v>
      </c>
    </row>
    <row r="47" spans="1:6" ht="21.75" customHeight="1" x14ac:dyDescent="0.35">
      <c r="A47" s="3" t="s">
        <v>638</v>
      </c>
      <c r="B47" s="3"/>
      <c r="C47" s="3"/>
      <c r="D47" s="3"/>
      <c r="E47" s="3"/>
      <c r="F47" s="3"/>
    </row>
    <row r="48" spans="1:6" ht="25" x14ac:dyDescent="0.35">
      <c r="A48" s="16" t="s">
        <v>639</v>
      </c>
      <c r="B48" s="17" t="s">
        <v>640</v>
      </c>
      <c r="C48" s="16" t="s">
        <v>115</v>
      </c>
      <c r="D48" s="16">
        <v>7</v>
      </c>
      <c r="E48" s="18"/>
      <c r="F48" s="18">
        <f>D48*E48</f>
        <v>0</v>
      </c>
    </row>
    <row r="49" spans="1:6" x14ac:dyDescent="0.35">
      <c r="A49" s="16" t="s">
        <v>641</v>
      </c>
      <c r="B49" s="17" t="s">
        <v>642</v>
      </c>
      <c r="C49" s="16" t="s">
        <v>244</v>
      </c>
      <c r="D49" s="16">
        <v>1</v>
      </c>
      <c r="E49" s="18"/>
      <c r="F49" s="18">
        <f>D49*E49</f>
        <v>0</v>
      </c>
    </row>
    <row r="50" spans="1:6" ht="19.5" customHeight="1" x14ac:dyDescent="0.35">
      <c r="A50" s="2" t="s">
        <v>643</v>
      </c>
      <c r="B50" s="2"/>
      <c r="C50" s="2"/>
      <c r="D50" s="2"/>
      <c r="E50" s="2"/>
      <c r="F50" s="19">
        <f>SUM(F48:F49)</f>
        <v>0</v>
      </c>
    </row>
    <row r="51" spans="1:6" ht="25.5" customHeight="1" x14ac:dyDescent="0.35">
      <c r="A51" s="4" t="s">
        <v>644</v>
      </c>
      <c r="B51" s="4"/>
      <c r="C51" s="4"/>
      <c r="D51" s="4"/>
      <c r="E51" s="4"/>
      <c r="F51" s="15">
        <f>F10+F16+F19+F28+F35+F41+F46+F50</f>
        <v>0</v>
      </c>
    </row>
  </sheetData>
  <mergeCells count="18">
    <mergeCell ref="A47:F47"/>
    <mergeCell ref="A50:E50"/>
    <mergeCell ref="A51:E51"/>
    <mergeCell ref="A35:E35"/>
    <mergeCell ref="A36:F36"/>
    <mergeCell ref="A41:E41"/>
    <mergeCell ref="A42:F42"/>
    <mergeCell ref="A46:E46"/>
    <mergeCell ref="A17:F17"/>
    <mergeCell ref="A19:E19"/>
    <mergeCell ref="A20:F20"/>
    <mergeCell ref="A28:E28"/>
    <mergeCell ref="A29:F29"/>
    <mergeCell ref="A1:F1"/>
    <mergeCell ref="A3:F3"/>
    <mergeCell ref="A10:E10"/>
    <mergeCell ref="A11:F11"/>
    <mergeCell ref="A16:E16"/>
  </mergeCells>
  <printOptions horizontalCentered="1"/>
  <pageMargins left="0.4" right="0.4" top="0.5" bottom="0.5" header="0.511811023622047" footer="0.511811023622047"/>
  <pageSetup paperSize="9"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6"/>
  <sheetViews>
    <sheetView zoomScaleNormal="100" workbookViewId="0">
      <pane ySplit="2" topLeftCell="A3" activePane="bottomLeft" state="frozen"/>
      <selection pane="bottomLeft"/>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645</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646</v>
      </c>
      <c r="B3" s="3"/>
      <c r="C3" s="3"/>
      <c r="D3" s="3"/>
      <c r="E3" s="3"/>
      <c r="F3" s="3"/>
    </row>
    <row r="4" spans="1:6" ht="25" x14ac:dyDescent="0.35">
      <c r="A4" s="16" t="s">
        <v>647</v>
      </c>
      <c r="B4" s="17" t="s">
        <v>648</v>
      </c>
      <c r="C4" s="16" t="s">
        <v>66</v>
      </c>
      <c r="D4" s="16">
        <v>4</v>
      </c>
      <c r="E4" s="18"/>
      <c r="F4" s="18">
        <f t="shared" ref="F4:F11" si="0">D4*E4</f>
        <v>0</v>
      </c>
    </row>
    <row r="5" spans="1:6" ht="25" x14ac:dyDescent="0.35">
      <c r="A5" s="16" t="s">
        <v>649</v>
      </c>
      <c r="B5" s="17" t="s">
        <v>650</v>
      </c>
      <c r="C5" s="16" t="s">
        <v>66</v>
      </c>
      <c r="D5" s="16">
        <v>8</v>
      </c>
      <c r="E5" s="18"/>
      <c r="F5" s="18">
        <f t="shared" si="0"/>
        <v>0</v>
      </c>
    </row>
    <row r="6" spans="1:6" x14ac:dyDescent="0.35">
      <c r="A6" s="16" t="s">
        <v>651</v>
      </c>
      <c r="B6" s="17" t="s">
        <v>652</v>
      </c>
      <c r="C6" s="16" t="s">
        <v>66</v>
      </c>
      <c r="D6" s="16">
        <v>4</v>
      </c>
      <c r="E6" s="18"/>
      <c r="F6" s="18">
        <f t="shared" si="0"/>
        <v>0</v>
      </c>
    </row>
    <row r="7" spans="1:6" x14ac:dyDescent="0.35">
      <c r="A7" s="16" t="s">
        <v>653</v>
      </c>
      <c r="B7" s="17" t="s">
        <v>654</v>
      </c>
      <c r="C7" s="16" t="s">
        <v>66</v>
      </c>
      <c r="D7" s="16">
        <v>4</v>
      </c>
      <c r="E7" s="18"/>
      <c r="F7" s="18">
        <f t="shared" si="0"/>
        <v>0</v>
      </c>
    </row>
    <row r="8" spans="1:6" x14ac:dyDescent="0.35">
      <c r="A8" s="16" t="s">
        <v>655</v>
      </c>
      <c r="B8" s="17" t="s">
        <v>656</v>
      </c>
      <c r="C8" s="16" t="s">
        <v>66</v>
      </c>
      <c r="D8" s="16">
        <v>6</v>
      </c>
      <c r="E8" s="18"/>
      <c r="F8" s="18">
        <f t="shared" si="0"/>
        <v>0</v>
      </c>
    </row>
    <row r="9" spans="1:6" x14ac:dyDescent="0.35">
      <c r="A9" s="16" t="s">
        <v>657</v>
      </c>
      <c r="B9" s="17" t="s">
        <v>658</v>
      </c>
      <c r="C9" s="16" t="s">
        <v>66</v>
      </c>
      <c r="D9" s="16">
        <v>4</v>
      </c>
      <c r="E9" s="18"/>
      <c r="F9" s="18">
        <f t="shared" si="0"/>
        <v>0</v>
      </c>
    </row>
    <row r="10" spans="1:6" x14ac:dyDescent="0.35">
      <c r="A10" s="16" t="s">
        <v>659</v>
      </c>
      <c r="B10" s="17" t="s">
        <v>660</v>
      </c>
      <c r="C10" s="16" t="s">
        <v>66</v>
      </c>
      <c r="D10" s="16">
        <v>1</v>
      </c>
      <c r="E10" s="18"/>
      <c r="F10" s="18">
        <f t="shared" si="0"/>
        <v>0</v>
      </c>
    </row>
    <row r="11" spans="1:6" x14ac:dyDescent="0.35">
      <c r="A11" s="16" t="s">
        <v>661</v>
      </c>
      <c r="B11" s="17" t="s">
        <v>662</v>
      </c>
      <c r="C11" s="16" t="s">
        <v>66</v>
      </c>
      <c r="D11" s="16">
        <v>3</v>
      </c>
      <c r="E11" s="18"/>
      <c r="F11" s="18">
        <f t="shared" si="0"/>
        <v>0</v>
      </c>
    </row>
    <row r="12" spans="1:6" ht="19.5" customHeight="1" x14ac:dyDescent="0.35">
      <c r="A12" s="2" t="s">
        <v>663</v>
      </c>
      <c r="B12" s="2"/>
      <c r="C12" s="2"/>
      <c r="D12" s="2"/>
      <c r="E12" s="2"/>
      <c r="F12" s="19">
        <f>SUM(F4:F11)</f>
        <v>0</v>
      </c>
    </row>
    <row r="13" spans="1:6" ht="21.75" customHeight="1" x14ac:dyDescent="0.35">
      <c r="A13" s="3" t="s">
        <v>664</v>
      </c>
      <c r="B13" s="3"/>
      <c r="C13" s="3"/>
      <c r="D13" s="3"/>
      <c r="E13" s="3"/>
      <c r="F13" s="3"/>
    </row>
    <row r="14" spans="1:6" ht="25" x14ac:dyDescent="0.35">
      <c r="A14" s="16" t="s">
        <v>665</v>
      </c>
      <c r="B14" s="17" t="s">
        <v>666</v>
      </c>
      <c r="C14" s="16" t="s">
        <v>66</v>
      </c>
      <c r="D14" s="16">
        <v>12</v>
      </c>
      <c r="E14" s="18"/>
      <c r="F14" s="18">
        <f>D14*E14</f>
        <v>0</v>
      </c>
    </row>
    <row r="15" spans="1:6" ht="19.5" customHeight="1" x14ac:dyDescent="0.35">
      <c r="A15" s="2" t="s">
        <v>667</v>
      </c>
      <c r="B15" s="2"/>
      <c r="C15" s="2"/>
      <c r="D15" s="2"/>
      <c r="E15" s="2"/>
      <c r="F15" s="19">
        <f>SUM(F14:F14)</f>
        <v>0</v>
      </c>
    </row>
    <row r="16" spans="1:6" ht="25.5" customHeight="1" x14ac:dyDescent="0.35">
      <c r="A16" s="4" t="s">
        <v>668</v>
      </c>
      <c r="B16" s="4"/>
      <c r="C16" s="4"/>
      <c r="D16" s="4"/>
      <c r="E16" s="4"/>
      <c r="F16" s="15">
        <f>F12+F15</f>
        <v>0</v>
      </c>
    </row>
  </sheetData>
  <mergeCells count="6">
    <mergeCell ref="A16:E16"/>
    <mergeCell ref="A1:F1"/>
    <mergeCell ref="A3:F3"/>
    <mergeCell ref="A12:E12"/>
    <mergeCell ref="A13:F13"/>
    <mergeCell ref="A15:E15"/>
  </mergeCells>
  <printOptions horizontalCentered="1"/>
  <pageMargins left="0.4" right="0.4" top="0.5" bottom="0.5" header="0.511811023622047" footer="0.511811023622047"/>
  <pageSetup paperSize="9"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0"/>
  <sheetViews>
    <sheetView zoomScaleNormal="100" workbookViewId="0">
      <pane ySplit="2" topLeftCell="A3" activePane="bottomLeft" state="frozen"/>
      <selection pane="bottomLeft"/>
    </sheetView>
  </sheetViews>
  <sheetFormatPr defaultColWidth="8.6328125" defaultRowHeight="14.5" x14ac:dyDescent="0.35"/>
  <cols>
    <col min="1" max="1" width="10" customWidth="1"/>
    <col min="2" max="2" width="65" customWidth="1"/>
    <col min="3" max="4" width="8" customWidth="1"/>
    <col min="5" max="5" width="16" customWidth="1"/>
    <col min="6" max="6" width="18" customWidth="1"/>
  </cols>
  <sheetData>
    <row r="1" spans="1:6" ht="27.75" customHeight="1" x14ac:dyDescent="0.35">
      <c r="A1" s="5" t="s">
        <v>669</v>
      </c>
      <c r="B1" s="5"/>
      <c r="C1" s="5"/>
      <c r="D1" s="5"/>
      <c r="E1" s="5"/>
      <c r="F1" s="5"/>
    </row>
    <row r="2" spans="1:6" ht="21.75" customHeight="1" x14ac:dyDescent="0.35">
      <c r="A2" s="11" t="s">
        <v>44</v>
      </c>
      <c r="B2" s="11" t="s">
        <v>58</v>
      </c>
      <c r="C2" s="11" t="s">
        <v>59</v>
      </c>
      <c r="D2" s="11" t="s">
        <v>60</v>
      </c>
      <c r="E2" s="11" t="s">
        <v>61</v>
      </c>
      <c r="F2" s="11" t="s">
        <v>62</v>
      </c>
    </row>
    <row r="3" spans="1:6" ht="21.75" customHeight="1" x14ac:dyDescent="0.35">
      <c r="A3" s="3" t="s">
        <v>670</v>
      </c>
      <c r="B3" s="3"/>
      <c r="C3" s="3"/>
      <c r="D3" s="3"/>
      <c r="E3" s="3"/>
      <c r="F3" s="3"/>
    </row>
    <row r="4" spans="1:6" ht="25" x14ac:dyDescent="0.35">
      <c r="A4" s="16" t="s">
        <v>671</v>
      </c>
      <c r="B4" s="17" t="s">
        <v>672</v>
      </c>
      <c r="C4" s="16" t="s">
        <v>66</v>
      </c>
      <c r="D4" s="16">
        <v>8</v>
      </c>
      <c r="E4" s="18"/>
      <c r="F4" s="18">
        <f t="shared" ref="F4:F9" si="0">D4*E4</f>
        <v>0</v>
      </c>
    </row>
    <row r="5" spans="1:6" x14ac:dyDescent="0.35">
      <c r="A5" s="16" t="s">
        <v>673</v>
      </c>
      <c r="B5" s="17" t="s">
        <v>674</v>
      </c>
      <c r="C5" s="16" t="s">
        <v>66</v>
      </c>
      <c r="D5" s="16">
        <v>4</v>
      </c>
      <c r="E5" s="18"/>
      <c r="F5" s="18">
        <f t="shared" si="0"/>
        <v>0</v>
      </c>
    </row>
    <row r="6" spans="1:6" x14ac:dyDescent="0.35">
      <c r="A6" s="16" t="s">
        <v>675</v>
      </c>
      <c r="B6" s="17" t="s">
        <v>676</v>
      </c>
      <c r="C6" s="16" t="s">
        <v>66</v>
      </c>
      <c r="D6" s="16">
        <v>4</v>
      </c>
      <c r="E6" s="18"/>
      <c r="F6" s="18">
        <f t="shared" si="0"/>
        <v>0</v>
      </c>
    </row>
    <row r="7" spans="1:6" x14ac:dyDescent="0.35">
      <c r="A7" s="16" t="s">
        <v>677</v>
      </c>
      <c r="B7" s="17" t="s">
        <v>678</v>
      </c>
      <c r="C7" s="16" t="s">
        <v>66</v>
      </c>
      <c r="D7" s="16">
        <v>2</v>
      </c>
      <c r="E7" s="18"/>
      <c r="F7" s="18">
        <f t="shared" si="0"/>
        <v>0</v>
      </c>
    </row>
    <row r="8" spans="1:6" x14ac:dyDescent="0.35">
      <c r="A8" s="16" t="s">
        <v>679</v>
      </c>
      <c r="B8" s="17" t="s">
        <v>680</v>
      </c>
      <c r="C8" s="16" t="s">
        <v>66</v>
      </c>
      <c r="D8" s="16">
        <v>2</v>
      </c>
      <c r="E8" s="18"/>
      <c r="F8" s="18">
        <f t="shared" si="0"/>
        <v>0</v>
      </c>
    </row>
    <row r="9" spans="1:6" x14ac:dyDescent="0.35">
      <c r="A9" s="16" t="s">
        <v>681</v>
      </c>
      <c r="B9" s="17" t="s">
        <v>682</v>
      </c>
      <c r="C9" s="16" t="s">
        <v>66</v>
      </c>
      <c r="D9" s="16">
        <v>2</v>
      </c>
      <c r="E9" s="18"/>
      <c r="F9" s="18">
        <f t="shared" si="0"/>
        <v>0</v>
      </c>
    </row>
    <row r="10" spans="1:6" ht="19.5" customHeight="1" x14ac:dyDescent="0.35">
      <c r="A10" s="2" t="s">
        <v>683</v>
      </c>
      <c r="B10" s="2"/>
      <c r="C10" s="2"/>
      <c r="D10" s="2"/>
      <c r="E10" s="2"/>
      <c r="F10" s="19">
        <f>SUM(F4:F9)</f>
        <v>0</v>
      </c>
    </row>
    <row r="11" spans="1:6" ht="21.75" customHeight="1" x14ac:dyDescent="0.35">
      <c r="A11" s="3" t="s">
        <v>684</v>
      </c>
      <c r="B11" s="3"/>
      <c r="C11" s="3"/>
      <c r="D11" s="3"/>
      <c r="E11" s="3"/>
      <c r="F11" s="3"/>
    </row>
    <row r="12" spans="1:6" x14ac:dyDescent="0.35">
      <c r="A12" s="16" t="s">
        <v>685</v>
      </c>
      <c r="B12" s="17" t="s">
        <v>686</v>
      </c>
      <c r="C12" s="16" t="s">
        <v>115</v>
      </c>
      <c r="D12" s="16">
        <v>1</v>
      </c>
      <c r="E12" s="18"/>
      <c r="F12" s="18">
        <f>D12*E12</f>
        <v>0</v>
      </c>
    </row>
    <row r="13" spans="1:6" x14ac:dyDescent="0.35">
      <c r="A13" s="16" t="s">
        <v>687</v>
      </c>
      <c r="B13" s="17" t="s">
        <v>688</v>
      </c>
      <c r="C13" s="16" t="s">
        <v>66</v>
      </c>
      <c r="D13" s="16">
        <v>4</v>
      </c>
      <c r="E13" s="18"/>
      <c r="F13" s="18">
        <f>D13*E13</f>
        <v>0</v>
      </c>
    </row>
    <row r="14" spans="1:6" x14ac:dyDescent="0.35">
      <c r="A14" s="16" t="s">
        <v>689</v>
      </c>
      <c r="B14" s="17" t="s">
        <v>690</v>
      </c>
      <c r="C14" s="16" t="s">
        <v>66</v>
      </c>
      <c r="D14" s="16">
        <v>1</v>
      </c>
      <c r="E14" s="18"/>
      <c r="F14" s="18">
        <f>D14*E14</f>
        <v>0</v>
      </c>
    </row>
    <row r="15" spans="1:6" ht="19.5" customHeight="1" x14ac:dyDescent="0.35">
      <c r="A15" s="2" t="s">
        <v>691</v>
      </c>
      <c r="B15" s="2"/>
      <c r="C15" s="2"/>
      <c r="D15" s="2"/>
      <c r="E15" s="2"/>
      <c r="F15" s="19">
        <f>SUM(F12:F14)</f>
        <v>0</v>
      </c>
    </row>
    <row r="16" spans="1:6" ht="21.75" customHeight="1" x14ac:dyDescent="0.35">
      <c r="A16" s="3" t="s">
        <v>692</v>
      </c>
      <c r="B16" s="3"/>
      <c r="C16" s="3"/>
      <c r="D16" s="3"/>
      <c r="E16" s="3"/>
      <c r="F16" s="3"/>
    </row>
    <row r="17" spans="1:6" x14ac:dyDescent="0.35">
      <c r="A17" s="16" t="s">
        <v>693</v>
      </c>
      <c r="B17" s="17" t="s">
        <v>694</v>
      </c>
      <c r="C17" s="16" t="s">
        <v>66</v>
      </c>
      <c r="D17" s="16">
        <v>1</v>
      </c>
      <c r="E17" s="18"/>
      <c r="F17" s="18">
        <f t="shared" ref="F17:F25" si="1">D17*E17</f>
        <v>0</v>
      </c>
    </row>
    <row r="18" spans="1:6" x14ac:dyDescent="0.35">
      <c r="A18" s="16" t="s">
        <v>695</v>
      </c>
      <c r="B18" s="17" t="s">
        <v>696</v>
      </c>
      <c r="C18" s="16" t="s">
        <v>66</v>
      </c>
      <c r="D18" s="16">
        <v>10</v>
      </c>
      <c r="E18" s="18"/>
      <c r="F18" s="18">
        <f t="shared" si="1"/>
        <v>0</v>
      </c>
    </row>
    <row r="19" spans="1:6" ht="25" x14ac:dyDescent="0.35">
      <c r="A19" s="16" t="s">
        <v>697</v>
      </c>
      <c r="B19" s="17" t="s">
        <v>698</v>
      </c>
      <c r="C19" s="16" t="s">
        <v>115</v>
      </c>
      <c r="D19" s="16">
        <v>1</v>
      </c>
      <c r="E19" s="18"/>
      <c r="F19" s="18">
        <f t="shared" si="1"/>
        <v>0</v>
      </c>
    </row>
    <row r="20" spans="1:6" x14ac:dyDescent="0.35">
      <c r="A20" s="16" t="s">
        <v>699</v>
      </c>
      <c r="B20" s="17" t="s">
        <v>700</v>
      </c>
      <c r="C20" s="16" t="s">
        <v>66</v>
      </c>
      <c r="D20" s="16">
        <v>1</v>
      </c>
      <c r="E20" s="18"/>
      <c r="F20" s="18">
        <f t="shared" si="1"/>
        <v>0</v>
      </c>
    </row>
    <row r="21" spans="1:6" x14ac:dyDescent="0.35">
      <c r="A21" s="16" t="s">
        <v>701</v>
      </c>
      <c r="B21" s="17" t="s">
        <v>702</v>
      </c>
      <c r="C21" s="16" t="s">
        <v>66</v>
      </c>
      <c r="D21" s="16">
        <v>4</v>
      </c>
      <c r="E21" s="18"/>
      <c r="F21" s="18">
        <f t="shared" si="1"/>
        <v>0</v>
      </c>
    </row>
    <row r="22" spans="1:6" x14ac:dyDescent="0.35">
      <c r="A22" s="16" t="s">
        <v>703</v>
      </c>
      <c r="B22" s="17" t="s">
        <v>704</v>
      </c>
      <c r="C22" s="16" t="s">
        <v>66</v>
      </c>
      <c r="D22" s="16">
        <v>2</v>
      </c>
      <c r="E22" s="18"/>
      <c r="F22" s="18">
        <f t="shared" si="1"/>
        <v>0</v>
      </c>
    </row>
    <row r="23" spans="1:6" x14ac:dyDescent="0.35">
      <c r="A23" s="16" t="s">
        <v>705</v>
      </c>
      <c r="B23" s="17" t="s">
        <v>706</v>
      </c>
      <c r="C23" s="16" t="s">
        <v>66</v>
      </c>
      <c r="D23" s="16">
        <v>12</v>
      </c>
      <c r="E23" s="18"/>
      <c r="F23" s="18">
        <f t="shared" si="1"/>
        <v>0</v>
      </c>
    </row>
    <row r="24" spans="1:6" x14ac:dyDescent="0.35">
      <c r="A24" s="16" t="s">
        <v>707</v>
      </c>
      <c r="B24" s="17" t="s">
        <v>708</v>
      </c>
      <c r="C24" s="16" t="s">
        <v>66</v>
      </c>
      <c r="D24" s="16">
        <v>50</v>
      </c>
      <c r="E24" s="18"/>
      <c r="F24" s="18">
        <f t="shared" si="1"/>
        <v>0</v>
      </c>
    </row>
    <row r="25" spans="1:6" x14ac:dyDescent="0.35">
      <c r="A25" s="16" t="s">
        <v>709</v>
      </c>
      <c r="B25" s="17" t="s">
        <v>710</v>
      </c>
      <c r="C25" s="16" t="s">
        <v>66</v>
      </c>
      <c r="D25" s="16">
        <v>8</v>
      </c>
      <c r="E25" s="18"/>
      <c r="F25" s="18">
        <f t="shared" si="1"/>
        <v>0</v>
      </c>
    </row>
    <row r="26" spans="1:6" ht="19.5" customHeight="1" x14ac:dyDescent="0.35">
      <c r="A26" s="2" t="s">
        <v>711</v>
      </c>
      <c r="B26" s="2"/>
      <c r="C26" s="2"/>
      <c r="D26" s="2"/>
      <c r="E26" s="2"/>
      <c r="F26" s="19">
        <f>SUM(F17:F25)</f>
        <v>0</v>
      </c>
    </row>
    <row r="27" spans="1:6" ht="21.75" customHeight="1" x14ac:dyDescent="0.35">
      <c r="A27" s="3" t="s">
        <v>712</v>
      </c>
      <c r="B27" s="3"/>
      <c r="C27" s="3"/>
      <c r="D27" s="3"/>
      <c r="E27" s="3"/>
      <c r="F27" s="3"/>
    </row>
    <row r="28" spans="1:6" x14ac:dyDescent="0.35">
      <c r="A28" s="16" t="s">
        <v>713</v>
      </c>
      <c r="B28" s="17" t="s">
        <v>714</v>
      </c>
      <c r="C28" s="16" t="s">
        <v>115</v>
      </c>
      <c r="D28" s="16">
        <v>1</v>
      </c>
      <c r="E28" s="18"/>
      <c r="F28" s="18">
        <f>D28*E28</f>
        <v>0</v>
      </c>
    </row>
    <row r="29" spans="1:6" x14ac:dyDescent="0.35">
      <c r="A29" s="16" t="s">
        <v>715</v>
      </c>
      <c r="B29" s="17" t="s">
        <v>716</v>
      </c>
      <c r="C29" s="16" t="s">
        <v>115</v>
      </c>
      <c r="D29" s="16">
        <v>2</v>
      </c>
      <c r="E29" s="18"/>
      <c r="F29" s="18">
        <f>D29*E29</f>
        <v>0</v>
      </c>
    </row>
    <row r="30" spans="1:6" x14ac:dyDescent="0.35">
      <c r="A30" s="16" t="s">
        <v>717</v>
      </c>
      <c r="B30" s="17" t="s">
        <v>718</v>
      </c>
      <c r="C30" s="16" t="s">
        <v>66</v>
      </c>
      <c r="D30" s="16">
        <v>2</v>
      </c>
      <c r="E30" s="18"/>
      <c r="F30" s="18">
        <f>D30*E30</f>
        <v>0</v>
      </c>
    </row>
    <row r="31" spans="1:6" x14ac:dyDescent="0.35">
      <c r="A31" s="16" t="s">
        <v>719</v>
      </c>
      <c r="B31" s="17" t="s">
        <v>720</v>
      </c>
      <c r="C31" s="16" t="s">
        <v>115</v>
      </c>
      <c r="D31" s="16">
        <v>1</v>
      </c>
      <c r="E31" s="18"/>
      <c r="F31" s="18">
        <f>D31*E31</f>
        <v>0</v>
      </c>
    </row>
    <row r="32" spans="1:6" x14ac:dyDescent="0.35">
      <c r="A32" s="16" t="s">
        <v>721</v>
      </c>
      <c r="B32" s="17" t="s">
        <v>722</v>
      </c>
      <c r="C32" s="16" t="s">
        <v>115</v>
      </c>
      <c r="D32" s="16">
        <v>1</v>
      </c>
      <c r="E32" s="18"/>
      <c r="F32" s="18">
        <f>D32*E32</f>
        <v>0</v>
      </c>
    </row>
    <row r="33" spans="1:6" ht="19.5" customHeight="1" x14ac:dyDescent="0.35">
      <c r="A33" s="2" t="s">
        <v>723</v>
      </c>
      <c r="B33" s="2"/>
      <c r="C33" s="2"/>
      <c r="D33" s="2"/>
      <c r="E33" s="2"/>
      <c r="F33" s="19">
        <f>SUM(F28:F32)</f>
        <v>0</v>
      </c>
    </row>
    <row r="34" spans="1:6" ht="21.75" customHeight="1" x14ac:dyDescent="0.35">
      <c r="A34" s="3" t="s">
        <v>724</v>
      </c>
      <c r="B34" s="3"/>
      <c r="C34" s="3"/>
      <c r="D34" s="3"/>
      <c r="E34" s="3"/>
      <c r="F34" s="3"/>
    </row>
    <row r="35" spans="1:6" x14ac:dyDescent="0.35">
      <c r="A35" s="16" t="s">
        <v>725</v>
      </c>
      <c r="B35" s="17" t="s">
        <v>726</v>
      </c>
      <c r="C35" s="16" t="s">
        <v>115</v>
      </c>
      <c r="D35" s="16">
        <v>4</v>
      </c>
      <c r="E35" s="18"/>
      <c r="F35" s="18">
        <f>D35*E35</f>
        <v>0</v>
      </c>
    </row>
    <row r="36" spans="1:6" x14ac:dyDescent="0.35">
      <c r="A36" s="16" t="s">
        <v>727</v>
      </c>
      <c r="B36" s="17" t="s">
        <v>728</v>
      </c>
      <c r="C36" s="16" t="s">
        <v>66</v>
      </c>
      <c r="D36" s="16">
        <v>6</v>
      </c>
      <c r="E36" s="18"/>
      <c r="F36" s="18">
        <f>D36*E36</f>
        <v>0</v>
      </c>
    </row>
    <row r="37" spans="1:6" x14ac:dyDescent="0.35">
      <c r="A37" s="16" t="s">
        <v>729</v>
      </c>
      <c r="B37" s="17" t="s">
        <v>730</v>
      </c>
      <c r="C37" s="16" t="s">
        <v>244</v>
      </c>
      <c r="D37" s="16">
        <v>1</v>
      </c>
      <c r="E37" s="18"/>
      <c r="F37" s="18">
        <f>D37*E37</f>
        <v>0</v>
      </c>
    </row>
    <row r="38" spans="1:6" x14ac:dyDescent="0.35">
      <c r="A38" s="16" t="s">
        <v>731</v>
      </c>
      <c r="B38" s="17" t="s">
        <v>732</v>
      </c>
      <c r="C38" s="16" t="s">
        <v>66</v>
      </c>
      <c r="D38" s="16">
        <v>2</v>
      </c>
      <c r="E38" s="18"/>
      <c r="F38" s="18">
        <f>D38*E38</f>
        <v>0</v>
      </c>
    </row>
    <row r="39" spans="1:6" ht="19.5" customHeight="1" x14ac:dyDescent="0.35">
      <c r="A39" s="2" t="s">
        <v>733</v>
      </c>
      <c r="B39" s="2"/>
      <c r="C39" s="2"/>
      <c r="D39" s="2"/>
      <c r="E39" s="2"/>
      <c r="F39" s="19">
        <f>SUM(F35:F38)</f>
        <v>0</v>
      </c>
    </row>
    <row r="40" spans="1:6" ht="25.5" customHeight="1" x14ac:dyDescent="0.35">
      <c r="A40" s="4" t="s">
        <v>734</v>
      </c>
      <c r="B40" s="4"/>
      <c r="C40" s="4"/>
      <c r="D40" s="4"/>
      <c r="E40" s="4"/>
      <c r="F40" s="15">
        <f>F10+F15+F26+F33+F39</f>
        <v>0</v>
      </c>
    </row>
  </sheetData>
  <mergeCells count="12">
    <mergeCell ref="A39:E39"/>
    <mergeCell ref="A40:E40"/>
    <mergeCell ref="A16:F16"/>
    <mergeCell ref="A26:E26"/>
    <mergeCell ref="A27:F27"/>
    <mergeCell ref="A33:E33"/>
    <mergeCell ref="A34:F34"/>
    <mergeCell ref="A1:F1"/>
    <mergeCell ref="A3:F3"/>
    <mergeCell ref="A10:E10"/>
    <mergeCell ref="A11:F11"/>
    <mergeCell ref="A15:E15"/>
  </mergeCells>
  <printOptions horizontalCentered="1"/>
  <pageMargins left="0.4" right="0.4" top="0.5" bottom="0.5"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Page de garde</vt:lpstr>
      <vt:lpstr>Recap</vt:lpstr>
      <vt:lpstr>1. Chambres et linge</vt:lpstr>
      <vt:lpstr>2. Salons et reception</vt:lpstr>
      <vt:lpstr>3. Salle a manger</vt:lpstr>
      <vt:lpstr>4. Equipement cuisine</vt:lpstr>
      <vt:lpstr>5. SDB et serviettes</vt:lpstr>
      <vt:lpstr>6. Luminaires decoratifs</vt:lpstr>
      <vt:lpstr>7. Exterieur et piscine</vt:lpstr>
      <vt:lpstr>8. Electronique et AV</vt:lpstr>
      <vt:lpstr>9. Service et BOH</vt:lpstr>
      <vt:lpstr>'1. Chambres et linge'!Print_Titles</vt:lpstr>
      <vt:lpstr>'2. Salons et reception'!Print_Titles</vt:lpstr>
      <vt:lpstr>'3. Salle a manger'!Print_Titles</vt:lpstr>
      <vt:lpstr>'4. Equipement cuisine'!Print_Titles</vt:lpstr>
      <vt:lpstr>'5. SDB et serviettes'!Print_Titles</vt:lpstr>
      <vt:lpstr>'6. Luminaires decoratifs'!Print_Titles</vt:lpstr>
      <vt:lpstr>'7. Exterieur et piscine'!Print_Titles</vt:lpstr>
      <vt:lpstr>'8. Electronique et AV'!Print_Titles</vt:lpstr>
      <vt:lpstr>'9. Service et BOH'!Print_Titles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ali houhou</cp:lastModifiedBy>
  <cp:revision>0</cp:revision>
  <dcterms:created xsi:type="dcterms:W3CDTF">2026-05-18T14:54:21Z</dcterms:created>
  <dcterms:modified xsi:type="dcterms:W3CDTF">2026-05-20T06:54:18Z</dcterms:modified>
  <dc:language>en-US</dc:language>
</cp:coreProperties>
</file>